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30" windowWidth="19200" windowHeight="11760" activeTab="5"/>
  </bookViews>
  <sheets>
    <sheet name="通信量・通話量" sheetId="1" r:id="rId1"/>
    <sheet name="通話料金" sheetId="2" r:id="rId2"/>
    <sheet name="通信料金" sheetId="3" r:id="rId3"/>
    <sheet name="通信料(制限解除)" sheetId="5" r:id="rId4"/>
    <sheet name="複数デバイス" sheetId="6" r:id="rId5"/>
    <sheet name="比較表" sheetId="7" r:id="rId6"/>
  </sheets>
  <calcPr calcId="125725"/>
</workbook>
</file>

<file path=xl/calcChain.xml><?xml version="1.0" encoding="utf-8"?>
<calcChain xmlns="http://schemas.openxmlformats.org/spreadsheetml/2006/main">
  <c r="K7" i="6"/>
  <c r="K6"/>
  <c r="K5"/>
  <c r="K4"/>
  <c r="G10" i="5"/>
  <c r="E10"/>
  <c r="F10"/>
  <c r="F11"/>
  <c r="G11"/>
  <c r="G12"/>
  <c r="I17" i="2"/>
  <c r="I16"/>
  <c r="H16"/>
  <c r="I15"/>
  <c r="H15"/>
  <c r="G15"/>
  <c r="I14"/>
  <c r="H14"/>
  <c r="G14"/>
  <c r="F14"/>
  <c r="I13"/>
  <c r="H13"/>
  <c r="G13"/>
  <c r="F13"/>
  <c r="E13"/>
  <c r="I21" i="1"/>
  <c r="H21"/>
  <c r="I20"/>
  <c r="I22" s="1"/>
  <c r="H20"/>
  <c r="H22" s="1"/>
  <c r="G13"/>
  <c r="I13" s="1"/>
  <c r="F13"/>
  <c r="H13" s="1"/>
  <c r="G12"/>
  <c r="I12" s="1"/>
  <c r="F12"/>
  <c r="H12" s="1"/>
  <c r="G11"/>
  <c r="I11" s="1"/>
  <c r="F11"/>
  <c r="H11" s="1"/>
  <c r="G10"/>
  <c r="I10" s="1"/>
  <c r="F10"/>
  <c r="H10" s="1"/>
  <c r="G9"/>
  <c r="I9" s="1"/>
  <c r="F9"/>
  <c r="H9" s="1"/>
  <c r="G8"/>
  <c r="I8" s="1"/>
  <c r="F8"/>
  <c r="H8" s="1"/>
  <c r="G7"/>
  <c r="I7" s="1"/>
  <c r="F7"/>
  <c r="H7" s="1"/>
  <c r="G6"/>
  <c r="I6" s="1"/>
  <c r="F6"/>
  <c r="H6" s="1"/>
  <c r="G5"/>
  <c r="I5" s="1"/>
  <c r="F5"/>
  <c r="B10"/>
  <c r="B9"/>
  <c r="I15" l="1"/>
  <c r="I14"/>
  <c r="G14"/>
  <c r="G15"/>
  <c r="F14"/>
  <c r="H5"/>
  <c r="F15"/>
  <c r="H15" l="1"/>
  <c r="H14"/>
</calcChain>
</file>

<file path=xl/sharedStrings.xml><?xml version="1.0" encoding="utf-8"?>
<sst xmlns="http://schemas.openxmlformats.org/spreadsheetml/2006/main" count="189" uniqueCount="127">
  <si>
    <t>通信量・通話時間 計算</t>
    <rPh sb="0" eb="2">
      <t>ツウシン</t>
    </rPh>
    <rPh sb="2" eb="3">
      <t>リョウ</t>
    </rPh>
    <rPh sb="4" eb="6">
      <t>ツウワ</t>
    </rPh>
    <rPh sb="6" eb="8">
      <t>ジカン</t>
    </rPh>
    <rPh sb="9" eb="11">
      <t>ケイサン</t>
    </rPh>
    <phoneticPr fontId="1"/>
  </si>
  <si>
    <t>1日　使用量</t>
    <rPh sb="1" eb="2">
      <t>ニチ</t>
    </rPh>
    <rPh sb="3" eb="5">
      <t>シヨウ</t>
    </rPh>
    <rPh sb="5" eb="6">
      <t>リョウ</t>
    </rPh>
    <phoneticPr fontId="1"/>
  </si>
  <si>
    <t>一ヶ月通信量 (MB)</t>
    <rPh sb="0" eb="3">
      <t>イッカゲツ</t>
    </rPh>
    <rPh sb="3" eb="5">
      <t>ツウシン</t>
    </rPh>
    <rPh sb="5" eb="6">
      <t>リョウ</t>
    </rPh>
    <phoneticPr fontId="1"/>
  </si>
  <si>
    <r>
      <rPr>
        <sz val="11"/>
        <color theme="1"/>
        <rFont val="ＭＳ Ｐゴシック"/>
        <family val="2"/>
        <charset val="128"/>
      </rPr>
      <t>通信量</t>
    </r>
    <rPh sb="0" eb="2">
      <t>ツウシン</t>
    </rPh>
    <rPh sb="2" eb="3">
      <t>リョウ</t>
    </rPh>
    <phoneticPr fontId="1"/>
  </si>
  <si>
    <r>
      <rPr>
        <sz val="11"/>
        <color theme="1"/>
        <rFont val="ＭＳ Ｐゴシック"/>
        <family val="2"/>
        <charset val="128"/>
      </rPr>
      <t>データ量</t>
    </r>
    <r>
      <rPr>
        <sz val="11"/>
        <color theme="1"/>
        <rFont val="Times New Roman"/>
        <family val="1"/>
      </rPr>
      <t>(MB)</t>
    </r>
    <rPh sb="3" eb="4">
      <t>リョウ</t>
    </rPh>
    <phoneticPr fontId="1"/>
  </si>
  <si>
    <r>
      <rPr>
        <sz val="11"/>
        <color theme="1"/>
        <rFont val="ＭＳ Ｐゴシック"/>
        <family val="2"/>
        <charset val="128"/>
      </rPr>
      <t>単位</t>
    </r>
    <rPh sb="0" eb="2">
      <t>タンイ</t>
    </rPh>
    <phoneticPr fontId="1"/>
  </si>
  <si>
    <r>
      <rPr>
        <sz val="11"/>
        <color theme="1"/>
        <rFont val="ＭＳ Ｐゴシック"/>
        <family val="2"/>
        <charset val="128"/>
      </rPr>
      <t>普通</t>
    </r>
    <rPh sb="0" eb="2">
      <t>フツウ</t>
    </rPh>
    <phoneticPr fontId="1"/>
  </si>
  <si>
    <r>
      <rPr>
        <sz val="11"/>
        <color theme="1"/>
        <rFont val="ＭＳ Ｐゴシック"/>
        <family val="2"/>
        <charset val="128"/>
      </rPr>
      <t>最大</t>
    </r>
    <rPh sb="0" eb="2">
      <t>サイダイ</t>
    </rPh>
    <phoneticPr fontId="1"/>
  </si>
  <si>
    <r>
      <rPr>
        <sz val="11"/>
        <color theme="1"/>
        <rFont val="ＭＳ Ｐゴシック"/>
        <family val="2"/>
        <charset val="128"/>
      </rPr>
      <t>普通時</t>
    </r>
    <rPh sb="0" eb="2">
      <t>フツウ</t>
    </rPh>
    <rPh sb="2" eb="3">
      <t>トキ</t>
    </rPh>
    <phoneticPr fontId="1"/>
  </si>
  <si>
    <r>
      <rPr>
        <sz val="11"/>
        <color theme="1"/>
        <rFont val="ＭＳ Ｐゴシック"/>
        <family val="2"/>
        <charset val="128"/>
      </rPr>
      <t>最大時</t>
    </r>
    <rPh sb="0" eb="2">
      <t>サイダイ</t>
    </rPh>
    <rPh sb="2" eb="3">
      <t>トキ</t>
    </rPh>
    <phoneticPr fontId="1"/>
  </si>
  <si>
    <r>
      <rPr>
        <sz val="11"/>
        <color theme="1"/>
        <rFont val="ＭＳ Ｐゴシック"/>
        <family val="2"/>
        <charset val="128"/>
      </rPr>
      <t>動画</t>
    </r>
    <r>
      <rPr>
        <sz val="11"/>
        <color theme="1"/>
        <rFont val="Times New Roman"/>
        <family val="1"/>
      </rPr>
      <t>(Youtube)</t>
    </r>
    <r>
      <rPr>
        <sz val="11"/>
        <color theme="1"/>
        <rFont val="ＭＳ Ｐゴシック"/>
        <family val="2"/>
        <charset val="128"/>
      </rPr>
      <t>中品質</t>
    </r>
    <rPh sb="0" eb="2">
      <t>ドウガ</t>
    </rPh>
    <rPh sb="11" eb="12">
      <t>チュウ</t>
    </rPh>
    <rPh sb="12" eb="14">
      <t>ヒンシツ</t>
    </rPh>
    <phoneticPr fontId="1"/>
  </si>
  <si>
    <r>
      <t>1</t>
    </r>
    <r>
      <rPr>
        <sz val="11"/>
        <color theme="1"/>
        <rFont val="ＭＳ Ｐゴシック"/>
        <family val="2"/>
        <charset val="128"/>
      </rPr>
      <t>分</t>
    </r>
    <rPh sb="1" eb="2">
      <t>フン</t>
    </rPh>
    <phoneticPr fontId="1"/>
  </si>
  <si>
    <r>
      <rPr>
        <sz val="11"/>
        <color theme="1"/>
        <rFont val="ＭＳ Ｐゴシック"/>
        <family val="2"/>
        <charset val="128"/>
      </rPr>
      <t>動画</t>
    </r>
    <r>
      <rPr>
        <sz val="11"/>
        <color theme="1"/>
        <rFont val="Times New Roman"/>
        <family val="1"/>
      </rPr>
      <t>(Youtube)</t>
    </r>
    <r>
      <rPr>
        <sz val="11"/>
        <color theme="1"/>
        <rFont val="ＭＳ Ｐゴシック"/>
        <family val="2"/>
        <charset val="128"/>
      </rPr>
      <t>標準</t>
    </r>
    <rPh sb="0" eb="2">
      <t>ドウガ</t>
    </rPh>
    <rPh sb="11" eb="13">
      <t>ヒョウジュン</t>
    </rPh>
    <phoneticPr fontId="1"/>
  </si>
  <si>
    <r>
      <rPr>
        <sz val="11"/>
        <color theme="1"/>
        <rFont val="ＭＳ Ｐゴシック"/>
        <family val="2"/>
        <charset val="128"/>
      </rPr>
      <t>楽曲</t>
    </r>
    <rPh sb="0" eb="2">
      <t>ガッキョク</t>
    </rPh>
    <phoneticPr fontId="1"/>
  </si>
  <si>
    <r>
      <t>1</t>
    </r>
    <r>
      <rPr>
        <sz val="11"/>
        <color theme="1"/>
        <rFont val="ＭＳ Ｐゴシック"/>
        <family val="2"/>
        <charset val="128"/>
      </rPr>
      <t>曲</t>
    </r>
    <rPh sb="1" eb="2">
      <t>キョク</t>
    </rPh>
    <phoneticPr fontId="1"/>
  </si>
  <si>
    <r>
      <t>Web</t>
    </r>
    <r>
      <rPr>
        <sz val="11"/>
        <color theme="1"/>
        <rFont val="ＭＳ Ｐゴシック"/>
        <family val="2"/>
        <charset val="128"/>
      </rPr>
      <t>回覧</t>
    </r>
    <rPh sb="3" eb="5">
      <t>カイラン</t>
    </rPh>
    <phoneticPr fontId="1"/>
  </si>
  <si>
    <r>
      <t>1</t>
    </r>
    <r>
      <rPr>
        <sz val="11"/>
        <color theme="1"/>
        <rFont val="ＭＳ Ｐゴシック"/>
        <family val="2"/>
        <charset val="128"/>
      </rPr>
      <t>ページ</t>
    </r>
    <phoneticPr fontId="1"/>
  </si>
  <si>
    <r>
      <t>LINE</t>
    </r>
    <r>
      <rPr>
        <sz val="11"/>
        <color theme="1"/>
        <rFont val="ＭＳ Ｐゴシック"/>
        <family val="2"/>
        <charset val="128"/>
      </rPr>
      <t>等</t>
    </r>
    <rPh sb="4" eb="5">
      <t>ナド</t>
    </rPh>
    <phoneticPr fontId="1"/>
  </si>
  <si>
    <r>
      <t>1</t>
    </r>
    <r>
      <rPr>
        <sz val="11"/>
        <color theme="1"/>
        <rFont val="ＭＳ Ｐゴシック"/>
        <family val="2"/>
        <charset val="128"/>
      </rPr>
      <t>往復</t>
    </r>
    <rPh sb="1" eb="3">
      <t>オウフク</t>
    </rPh>
    <phoneticPr fontId="1"/>
  </si>
  <si>
    <r>
      <rPr>
        <sz val="11"/>
        <color theme="1"/>
        <rFont val="ＭＳ Ｐゴシック"/>
        <family val="2"/>
        <charset val="128"/>
      </rPr>
      <t>メール</t>
    </r>
    <phoneticPr fontId="1"/>
  </si>
  <si>
    <r>
      <t>1</t>
    </r>
    <r>
      <rPr>
        <sz val="11"/>
        <color theme="1"/>
        <rFont val="ＭＳ Ｐゴシック"/>
        <family val="2"/>
        <charset val="128"/>
      </rPr>
      <t>メール</t>
    </r>
    <phoneticPr fontId="1"/>
  </si>
  <si>
    <r>
      <rPr>
        <sz val="11"/>
        <color theme="1"/>
        <rFont val="ＭＳ Ｐゴシック"/>
        <family val="2"/>
        <charset val="128"/>
      </rPr>
      <t>メール</t>
    </r>
    <r>
      <rPr>
        <sz val="11"/>
        <color theme="1"/>
        <rFont val="Times New Roman"/>
        <family val="1"/>
      </rPr>
      <t>(</t>
    </r>
    <r>
      <rPr>
        <sz val="11"/>
        <color theme="1"/>
        <rFont val="ＭＳ Ｐゴシック"/>
        <family val="2"/>
        <charset val="128"/>
      </rPr>
      <t>画像添付</t>
    </r>
    <r>
      <rPr>
        <sz val="11"/>
        <color theme="1"/>
        <rFont val="Times New Roman"/>
        <family val="1"/>
      </rPr>
      <t>)</t>
    </r>
    <rPh sb="4" eb="6">
      <t>ガゾウ</t>
    </rPh>
    <rPh sb="6" eb="8">
      <t>テンプ</t>
    </rPh>
    <phoneticPr fontId="1"/>
  </si>
  <si>
    <r>
      <rPr>
        <sz val="11"/>
        <color theme="1"/>
        <rFont val="ＭＳ Ｐゴシック"/>
        <family val="2"/>
        <charset val="128"/>
      </rPr>
      <t>ゲーム</t>
    </r>
    <r>
      <rPr>
        <sz val="11"/>
        <color theme="1"/>
        <rFont val="Times New Roman"/>
        <family val="1"/>
      </rPr>
      <t>(</t>
    </r>
    <r>
      <rPr>
        <sz val="11"/>
        <color theme="1"/>
        <rFont val="ＭＳ Ｐゴシック"/>
        <family val="2"/>
        <charset val="128"/>
      </rPr>
      <t>パズドラ等</t>
    </r>
    <r>
      <rPr>
        <sz val="11"/>
        <color theme="1"/>
        <rFont val="Times New Roman"/>
        <family val="1"/>
      </rPr>
      <t>)</t>
    </r>
    <rPh sb="8" eb="9">
      <t>ナド</t>
    </rPh>
    <phoneticPr fontId="1"/>
  </si>
  <si>
    <r>
      <t>LINE</t>
    </r>
    <r>
      <rPr>
        <sz val="11"/>
        <color theme="1"/>
        <rFont val="ＭＳ Ｐゴシック"/>
        <family val="2"/>
        <charset val="128"/>
      </rPr>
      <t>通話</t>
    </r>
    <rPh sb="4" eb="6">
      <t>ツウワ</t>
    </rPh>
    <phoneticPr fontId="1"/>
  </si>
  <si>
    <r>
      <rPr>
        <sz val="11"/>
        <color theme="1"/>
        <rFont val="ＭＳ Ｐゴシック"/>
        <family val="2"/>
        <charset val="128"/>
      </rPr>
      <t>合計</t>
    </r>
    <r>
      <rPr>
        <sz val="11"/>
        <color theme="1"/>
        <rFont val="Times New Roman"/>
        <family val="1"/>
      </rPr>
      <t>(LINE</t>
    </r>
    <r>
      <rPr>
        <sz val="11"/>
        <color theme="1"/>
        <rFont val="ＭＳ Ｐゴシック"/>
        <family val="2"/>
        <charset val="128"/>
      </rPr>
      <t>含む</t>
    </r>
    <r>
      <rPr>
        <sz val="11"/>
        <color theme="1"/>
        <rFont val="Times New Roman"/>
        <family val="1"/>
      </rPr>
      <t>)</t>
    </r>
    <rPh sb="0" eb="2">
      <t>ゴウケイ</t>
    </rPh>
    <rPh sb="7" eb="8">
      <t>フク</t>
    </rPh>
    <phoneticPr fontId="1"/>
  </si>
  <si>
    <r>
      <rPr>
        <sz val="11"/>
        <color theme="1"/>
        <rFont val="ＭＳ Ｐゴシック"/>
        <family val="2"/>
        <charset val="128"/>
      </rPr>
      <t>合計</t>
    </r>
    <r>
      <rPr>
        <sz val="11"/>
        <color theme="1"/>
        <rFont val="Times New Roman"/>
        <family val="1"/>
      </rPr>
      <t>(LINE</t>
    </r>
    <r>
      <rPr>
        <sz val="11"/>
        <color theme="1"/>
        <rFont val="ＭＳ Ｐゴシック"/>
        <family val="2"/>
        <charset val="128"/>
      </rPr>
      <t>通話除く</t>
    </r>
    <r>
      <rPr>
        <sz val="11"/>
        <color theme="1"/>
        <rFont val="Times New Roman"/>
        <family val="1"/>
      </rPr>
      <t>)</t>
    </r>
    <rPh sb="0" eb="2">
      <t>ゴウケイ</t>
    </rPh>
    <rPh sb="7" eb="9">
      <t>ツウワ</t>
    </rPh>
    <rPh sb="9" eb="10">
      <t>ノゾ</t>
    </rPh>
    <phoneticPr fontId="1"/>
  </si>
  <si>
    <r>
      <rPr>
        <sz val="11"/>
        <color theme="1"/>
        <rFont val="ＭＳ Ｐゴシック"/>
        <family val="2"/>
        <charset val="128"/>
      </rPr>
      <t>通話時間</t>
    </r>
    <rPh sb="0" eb="2">
      <t>ツウワ</t>
    </rPh>
    <rPh sb="2" eb="4">
      <t>ジカン</t>
    </rPh>
    <phoneticPr fontId="1"/>
  </si>
  <si>
    <r>
      <rPr>
        <sz val="11"/>
        <color theme="1"/>
        <rFont val="ＭＳ Ｐゴシック"/>
        <family val="2"/>
        <charset val="128"/>
      </rPr>
      <t>通常通話</t>
    </r>
    <rPh sb="0" eb="2">
      <t>ツウジョウ</t>
    </rPh>
    <rPh sb="2" eb="4">
      <t>ツウワ</t>
    </rPh>
    <phoneticPr fontId="1"/>
  </si>
  <si>
    <t>1日通信量(MB)</t>
    <rPh sb="1" eb="2">
      <t>ニチ</t>
    </rPh>
    <rPh sb="2" eb="4">
      <t>ツウシン</t>
    </rPh>
    <rPh sb="4" eb="5">
      <t>リョウ</t>
    </rPh>
    <phoneticPr fontId="1"/>
  </si>
  <si>
    <r>
      <t>1</t>
    </r>
    <r>
      <rPr>
        <sz val="11"/>
        <color theme="1"/>
        <rFont val="ＭＳ Ｐゴシック"/>
        <family val="2"/>
        <charset val="128"/>
      </rPr>
      <t>日通話時間</t>
    </r>
    <r>
      <rPr>
        <sz val="11"/>
        <color theme="1"/>
        <rFont val="Times New Roman"/>
        <family val="1"/>
      </rPr>
      <t>(</t>
    </r>
    <r>
      <rPr>
        <sz val="11"/>
        <color theme="1"/>
        <rFont val="ＭＳ Ｐゴシック"/>
        <family val="2"/>
        <charset val="128"/>
      </rPr>
      <t>分</t>
    </r>
    <r>
      <rPr>
        <sz val="11"/>
        <color theme="1"/>
        <rFont val="Times New Roman"/>
        <family val="1"/>
      </rPr>
      <t>)</t>
    </r>
    <rPh sb="1" eb="2">
      <t>ニチ</t>
    </rPh>
    <rPh sb="2" eb="4">
      <t>ツウワ</t>
    </rPh>
    <rPh sb="4" eb="6">
      <t>ジカン</t>
    </rPh>
    <rPh sb="7" eb="8">
      <t>フン</t>
    </rPh>
    <phoneticPr fontId="1"/>
  </si>
  <si>
    <r>
      <rPr>
        <sz val="11"/>
        <color theme="1"/>
        <rFont val="ＭＳ Ｐゴシック"/>
        <family val="2"/>
        <charset val="128"/>
      </rPr>
      <t>一ヶ月</t>
    </r>
    <r>
      <rPr>
        <sz val="11"/>
        <color theme="1"/>
        <rFont val="ＭＳ Ｐゴシック"/>
        <family val="2"/>
        <charset val="128"/>
      </rPr>
      <t>通話時間</t>
    </r>
    <r>
      <rPr>
        <sz val="11"/>
        <color theme="1"/>
        <rFont val="Times New Roman"/>
        <family val="1"/>
      </rPr>
      <t>(</t>
    </r>
    <r>
      <rPr>
        <sz val="11"/>
        <color theme="1"/>
        <rFont val="ＭＳ Ｐゴシック"/>
        <family val="2"/>
        <charset val="128"/>
      </rPr>
      <t>分</t>
    </r>
    <r>
      <rPr>
        <sz val="11"/>
        <color theme="1"/>
        <rFont val="Times New Roman"/>
        <family val="1"/>
      </rPr>
      <t>)</t>
    </r>
    <rPh sb="0" eb="3">
      <t>イッカゲツ</t>
    </rPh>
    <rPh sb="3" eb="5">
      <t>ツウワ</t>
    </rPh>
    <rPh sb="5" eb="7">
      <t>ジカン</t>
    </rPh>
    <rPh sb="8" eb="9">
      <t>フン</t>
    </rPh>
    <phoneticPr fontId="1"/>
  </si>
  <si>
    <t>ドコモ 通話量</t>
    <rPh sb="4" eb="6">
      <t>ツウワ</t>
    </rPh>
    <rPh sb="6" eb="7">
      <t>リョウ</t>
    </rPh>
    <phoneticPr fontId="1"/>
  </si>
  <si>
    <t>バリュープラン</t>
    <phoneticPr fontId="1"/>
  </si>
  <si>
    <t>SS</t>
    <phoneticPr fontId="1"/>
  </si>
  <si>
    <t>S</t>
    <phoneticPr fontId="1"/>
  </si>
  <si>
    <t>M</t>
    <phoneticPr fontId="1"/>
  </si>
  <si>
    <t>L</t>
    <phoneticPr fontId="1"/>
  </si>
  <si>
    <t>LL</t>
    <phoneticPr fontId="1"/>
  </si>
  <si>
    <t>無料通話量(分)</t>
    <rPh sb="0" eb="2">
      <t>ムリョウ</t>
    </rPh>
    <rPh sb="2" eb="4">
      <t>ツウワ</t>
    </rPh>
    <rPh sb="4" eb="5">
      <t>リョウ</t>
    </rPh>
    <rPh sb="6" eb="7">
      <t>フン</t>
    </rPh>
    <phoneticPr fontId="1"/>
  </si>
  <si>
    <t>基本料金　円</t>
    <rPh sb="0" eb="2">
      <t>キホン</t>
    </rPh>
    <rPh sb="2" eb="4">
      <t>リョウキン</t>
    </rPh>
    <rPh sb="5" eb="6">
      <t>エン</t>
    </rPh>
    <phoneticPr fontId="1"/>
  </si>
  <si>
    <t>単位通話料金
(1分)円</t>
    <rPh sb="0" eb="2">
      <t>タンイ</t>
    </rPh>
    <rPh sb="2" eb="4">
      <t>ツウワ</t>
    </rPh>
    <rPh sb="4" eb="6">
      <t>リョウキン</t>
    </rPh>
    <rPh sb="9" eb="10">
      <t>フン</t>
    </rPh>
    <rPh sb="11" eb="12">
      <t>エン</t>
    </rPh>
    <phoneticPr fontId="1"/>
  </si>
  <si>
    <t>カケホーダイ</t>
    <phoneticPr fontId="1"/>
  </si>
  <si>
    <t>制限無</t>
    <rPh sb="0" eb="2">
      <t>セイゲン</t>
    </rPh>
    <rPh sb="2" eb="3">
      <t>ナシ</t>
    </rPh>
    <phoneticPr fontId="1"/>
  </si>
  <si>
    <t>通話時間(分)</t>
    <rPh sb="0" eb="2">
      <t>ツウワ</t>
    </rPh>
    <rPh sb="2" eb="4">
      <t>ジカン</t>
    </rPh>
    <rPh sb="5" eb="6">
      <t>フン</t>
    </rPh>
    <phoneticPr fontId="1"/>
  </si>
  <si>
    <t>ソフトバンク 通信料</t>
    <rPh sb="7" eb="9">
      <t>ツウシン</t>
    </rPh>
    <rPh sb="9" eb="10">
      <t>リョウ</t>
    </rPh>
    <phoneticPr fontId="1"/>
  </si>
  <si>
    <t>パケットし放題for4GLTE</t>
    <phoneticPr fontId="1"/>
  </si>
  <si>
    <t>パケットし放題フラッfor4GLTE</t>
    <phoneticPr fontId="1"/>
  </si>
  <si>
    <t>無料データ量</t>
    <rPh sb="0" eb="2">
      <t>ムリョウ</t>
    </rPh>
    <rPh sb="5" eb="6">
      <t>リョウ</t>
    </rPh>
    <phoneticPr fontId="1"/>
  </si>
  <si>
    <t>上限</t>
    <rPh sb="0" eb="2">
      <t>ジョウゲン</t>
    </rPh>
    <phoneticPr fontId="1"/>
  </si>
  <si>
    <t>5M</t>
    <phoneticPr fontId="1"/>
  </si>
  <si>
    <t>補足</t>
    <rPh sb="0" eb="2">
      <t>ホソク</t>
    </rPh>
    <phoneticPr fontId="1"/>
  </si>
  <si>
    <t>上限は12.5M相当</t>
    <rPh sb="0" eb="2">
      <t>ジョウゲン</t>
    </rPh>
    <rPh sb="8" eb="10">
      <t>ソウトウ</t>
    </rPh>
    <phoneticPr fontId="1"/>
  </si>
  <si>
    <t>データ料(1M)</t>
    <rPh sb="3" eb="4">
      <t>リョウ</t>
    </rPh>
    <phoneticPr fontId="1"/>
  </si>
  <si>
    <t>スマ放題(2G)</t>
    <rPh sb="2" eb="4">
      <t>ホウダイ</t>
    </rPh>
    <phoneticPr fontId="1"/>
  </si>
  <si>
    <t>データ量</t>
    <rPh sb="3" eb="4">
      <t>リョウ</t>
    </rPh>
    <phoneticPr fontId="1"/>
  </si>
  <si>
    <t>ソフトバンク データ定額バック</t>
    <rPh sb="10" eb="12">
      <t>テイガク</t>
    </rPh>
    <phoneticPr fontId="1"/>
  </si>
  <si>
    <t>2G</t>
    <phoneticPr fontId="1"/>
  </si>
  <si>
    <t>5G</t>
    <phoneticPr fontId="1"/>
  </si>
  <si>
    <t>10G</t>
    <phoneticPr fontId="1"/>
  </si>
  <si>
    <t>基本データ量</t>
    <rPh sb="0" eb="2">
      <t>キホン</t>
    </rPh>
    <rPh sb="5" eb="6">
      <t>リョウ</t>
    </rPh>
    <phoneticPr fontId="1"/>
  </si>
  <si>
    <t>追加データ量購入(1G単位)</t>
    <rPh sb="0" eb="2">
      <t>ツイカ</t>
    </rPh>
    <rPh sb="5" eb="6">
      <t>リョウ</t>
    </rPh>
    <rPh sb="6" eb="8">
      <t>コウニュウ</t>
    </rPh>
    <rPh sb="11" eb="13">
      <t>タンイ</t>
    </rPh>
    <phoneticPr fontId="1"/>
  </si>
  <si>
    <t>データ量 (制限速度解除)</t>
    <rPh sb="3" eb="4">
      <t>リョウ</t>
    </rPh>
    <rPh sb="6" eb="8">
      <t>セイゲン</t>
    </rPh>
    <rPh sb="8" eb="10">
      <t>ソクド</t>
    </rPh>
    <rPh sb="10" eb="12">
      <t>カイジョ</t>
    </rPh>
    <phoneticPr fontId="1"/>
  </si>
  <si>
    <t>通話契約</t>
  </si>
  <si>
    <t>通話料金</t>
  </si>
  <si>
    <t>通信契約</t>
  </si>
  <si>
    <t>通信料金</t>
  </si>
  <si>
    <t>総額</t>
  </si>
  <si>
    <t>2台持ち</t>
    <rPh sb="1" eb="2">
      <t>ダイ</t>
    </rPh>
    <rPh sb="2" eb="3">
      <t>モ</t>
    </rPh>
    <phoneticPr fontId="1"/>
  </si>
  <si>
    <t>スマホ</t>
    <phoneticPr fontId="1"/>
  </si>
  <si>
    <t>通話方法</t>
    <rPh sb="0" eb="2">
      <t>ツウワ</t>
    </rPh>
    <rPh sb="2" eb="4">
      <t>ホウホウ</t>
    </rPh>
    <phoneticPr fontId="1"/>
  </si>
  <si>
    <t>通信方法</t>
    <rPh sb="2" eb="4">
      <t>ホウホウ</t>
    </rPh>
    <phoneticPr fontId="1"/>
  </si>
  <si>
    <t>←</t>
    <phoneticPr fontId="1"/>
  </si>
  <si>
    <t>3台持ち</t>
    <rPh sb="1" eb="2">
      <t>ダイ</t>
    </rPh>
    <rPh sb="2" eb="3">
      <t>モ</t>
    </rPh>
    <phoneticPr fontId="1"/>
  </si>
  <si>
    <t>ガラケー</t>
    <phoneticPr fontId="1"/>
  </si>
  <si>
    <t>タブレット</t>
    <phoneticPr fontId="1"/>
  </si>
  <si>
    <t>UQ Flatツープラス</t>
    <phoneticPr fontId="1"/>
  </si>
  <si>
    <t>ドコモ スマホーダイ</t>
    <phoneticPr fontId="1"/>
  </si>
  <si>
    <t>SIMフリー端末</t>
    <rPh sb="6" eb="8">
      <t>タンマツ</t>
    </rPh>
    <phoneticPr fontId="1"/>
  </si>
  <si>
    <t>補足</t>
    <rPh sb="0" eb="2">
      <t>ホソク</t>
    </rPh>
    <phoneticPr fontId="1"/>
  </si>
  <si>
    <t>格安SIM</t>
    <rPh sb="0" eb="2">
      <t>カクヤス</t>
    </rPh>
    <phoneticPr fontId="1"/>
  </si>
  <si>
    <t>1GBで速度制限</t>
    <rPh sb="4" eb="6">
      <t>ソクド</t>
    </rPh>
    <rPh sb="6" eb="8">
      <t>セイゲン</t>
    </rPh>
    <phoneticPr fontId="1"/>
  </si>
  <si>
    <t>BIC SIM ミニマム</t>
    <phoneticPr fontId="1"/>
  </si>
  <si>
    <t>A</t>
    <phoneticPr fontId="1"/>
  </si>
  <si>
    <t>B</t>
    <phoneticPr fontId="1"/>
  </si>
  <si>
    <t>C</t>
    <phoneticPr fontId="1"/>
  </si>
  <si>
    <t>速度制限無</t>
    <rPh sb="0" eb="2">
      <t>ソクド</t>
    </rPh>
    <rPh sb="2" eb="4">
      <t>セイゲン</t>
    </rPh>
    <rPh sb="4" eb="5">
      <t>ナシ</t>
    </rPh>
    <phoneticPr fontId="1"/>
  </si>
  <si>
    <t>通信装置</t>
    <rPh sb="0" eb="2">
      <t>ツウシン</t>
    </rPh>
    <rPh sb="2" eb="4">
      <t>ソウチ</t>
    </rPh>
    <phoneticPr fontId="1"/>
  </si>
  <si>
    <t>通信端末</t>
    <rPh sb="2" eb="4">
      <t>タンマツ</t>
    </rPh>
    <phoneticPr fontId="1"/>
  </si>
  <si>
    <t>通話端末</t>
    <rPh sb="2" eb="4">
      <t>タンマツ</t>
    </rPh>
    <phoneticPr fontId="1"/>
  </si>
  <si>
    <t>BIC SIM ライト</t>
    <phoneticPr fontId="1"/>
  </si>
  <si>
    <t>2GBで速度制限</t>
    <rPh sb="4" eb="6">
      <t>ソクド</t>
    </rPh>
    <rPh sb="6" eb="8">
      <t>セイゲン</t>
    </rPh>
    <phoneticPr fontId="1"/>
  </si>
  <si>
    <t>D</t>
    <phoneticPr fontId="1"/>
  </si>
  <si>
    <t>モバイルルータ</t>
    <phoneticPr fontId="1"/>
  </si>
  <si>
    <t>想定使用量</t>
    <rPh sb="0" eb="2">
      <t>ソウテイ</t>
    </rPh>
    <rPh sb="2" eb="4">
      <t>シヨウ</t>
    </rPh>
    <rPh sb="4" eb="5">
      <t>リョウ</t>
    </rPh>
    <phoneticPr fontId="1"/>
  </si>
  <si>
    <t>通信量(GB)</t>
    <rPh sb="0" eb="2">
      <t>ツウシン</t>
    </rPh>
    <rPh sb="2" eb="3">
      <t>リョウ</t>
    </rPh>
    <phoneticPr fontId="1"/>
  </si>
  <si>
    <t>基本方法</t>
    <rPh sb="0" eb="2">
      <t>キホン</t>
    </rPh>
    <rPh sb="2" eb="4">
      <t>ホウホウ</t>
    </rPh>
    <phoneticPr fontId="1"/>
  </si>
  <si>
    <t>通話</t>
    <rPh sb="0" eb="2">
      <t>ツウワ</t>
    </rPh>
    <phoneticPr fontId="1"/>
  </si>
  <si>
    <t>通信</t>
    <rPh sb="0" eb="2">
      <t>ツウシン</t>
    </rPh>
    <phoneticPr fontId="1"/>
  </si>
  <si>
    <t>通話契約</t>
    <rPh sb="0" eb="2">
      <t>ツウワ</t>
    </rPh>
    <rPh sb="2" eb="4">
      <t>ケイヤク</t>
    </rPh>
    <phoneticPr fontId="1"/>
  </si>
  <si>
    <t>基本契約</t>
    <rPh sb="0" eb="2">
      <t>キホン</t>
    </rPh>
    <rPh sb="2" eb="4">
      <t>ケイヤク</t>
    </rPh>
    <phoneticPr fontId="1"/>
  </si>
  <si>
    <t>オプション契約</t>
    <rPh sb="5" eb="7">
      <t>ケイヤク</t>
    </rPh>
    <phoneticPr fontId="1"/>
  </si>
  <si>
    <t>通信契約</t>
    <rPh sb="0" eb="2">
      <t>ツウシン</t>
    </rPh>
    <rPh sb="2" eb="4">
      <t>ケイヤク</t>
    </rPh>
    <phoneticPr fontId="1"/>
  </si>
  <si>
    <t>端末費用</t>
    <rPh sb="0" eb="2">
      <t>タンマツ</t>
    </rPh>
    <rPh sb="2" eb="4">
      <t>ヒヨウ</t>
    </rPh>
    <phoneticPr fontId="1"/>
  </si>
  <si>
    <t>通話用</t>
    <rPh sb="0" eb="3">
      <t>ツウワヨウ</t>
    </rPh>
    <phoneticPr fontId="1"/>
  </si>
  <si>
    <t>(通信用)</t>
    <rPh sb="1" eb="3">
      <t>ツウシン</t>
    </rPh>
    <rPh sb="3" eb="4">
      <t>ヨウ</t>
    </rPh>
    <phoneticPr fontId="1"/>
  </si>
  <si>
    <t>ルータ・通信SIM</t>
    <rPh sb="4" eb="6">
      <t>ツウシン</t>
    </rPh>
    <phoneticPr fontId="1"/>
  </si>
  <si>
    <t>オプション費用</t>
    <rPh sb="5" eb="7">
      <t>ヒヨウ</t>
    </rPh>
    <phoneticPr fontId="1"/>
  </si>
  <si>
    <t>割引料金</t>
    <rPh sb="0" eb="2">
      <t>ワリビキ</t>
    </rPh>
    <rPh sb="2" eb="4">
      <t>リョウキン</t>
    </rPh>
    <phoneticPr fontId="1"/>
  </si>
  <si>
    <t>割引1</t>
    <rPh sb="0" eb="2">
      <t>ワリビキ</t>
    </rPh>
    <phoneticPr fontId="1"/>
  </si>
  <si>
    <t>割引2</t>
    <rPh sb="0" eb="2">
      <t>ワリビキ</t>
    </rPh>
    <phoneticPr fontId="1"/>
  </si>
  <si>
    <t>割引3</t>
    <rPh sb="0" eb="2">
      <t>ワリビキ</t>
    </rPh>
    <phoneticPr fontId="1"/>
  </si>
  <si>
    <t>総料金(月)</t>
    <rPh sb="0" eb="1">
      <t>ソウ</t>
    </rPh>
    <rPh sb="1" eb="3">
      <t>リョウキン</t>
    </rPh>
    <rPh sb="4" eb="5">
      <t>ツキ</t>
    </rPh>
    <phoneticPr fontId="1"/>
  </si>
  <si>
    <t>オプション1</t>
    <phoneticPr fontId="1"/>
  </si>
  <si>
    <t>オプション2</t>
    <phoneticPr fontId="1"/>
  </si>
  <si>
    <t>オプション3</t>
    <phoneticPr fontId="1"/>
  </si>
  <si>
    <t>オプション4</t>
    <phoneticPr fontId="1"/>
  </si>
  <si>
    <t>オプション5</t>
    <phoneticPr fontId="1"/>
  </si>
  <si>
    <t>オプション6</t>
    <phoneticPr fontId="1"/>
  </si>
  <si>
    <t>オプション7</t>
    <phoneticPr fontId="1"/>
  </si>
  <si>
    <t>オプション8</t>
    <phoneticPr fontId="1"/>
  </si>
  <si>
    <t>契約案1</t>
    <rPh sb="0" eb="2">
      <t>ケイヤク</t>
    </rPh>
    <rPh sb="2" eb="3">
      <t>アン</t>
    </rPh>
    <phoneticPr fontId="1"/>
  </si>
  <si>
    <t>内容</t>
    <rPh sb="0" eb="2">
      <t>ナイヨウ</t>
    </rPh>
    <phoneticPr fontId="1"/>
  </si>
  <si>
    <t>料金(月)</t>
    <rPh sb="0" eb="2">
      <t>リョウキン</t>
    </rPh>
    <rPh sb="3" eb="4">
      <t>ツキ</t>
    </rPh>
    <phoneticPr fontId="1"/>
  </si>
  <si>
    <t>契約案2</t>
    <rPh sb="0" eb="2">
      <t>ケイヤク</t>
    </rPh>
    <rPh sb="2" eb="3">
      <t>アン</t>
    </rPh>
    <phoneticPr fontId="1"/>
  </si>
  <si>
    <t>契約案3</t>
    <rPh sb="0" eb="2">
      <t>ケイヤク</t>
    </rPh>
    <rPh sb="2" eb="3">
      <t>アン</t>
    </rPh>
    <phoneticPr fontId="1"/>
  </si>
  <si>
    <t>(月割り)</t>
    <rPh sb="1" eb="3">
      <t>ツキワ</t>
    </rPh>
    <phoneticPr fontId="1"/>
  </si>
  <si>
    <t>(月)</t>
    <rPh sb="1" eb="2">
      <t>ツキ</t>
    </rPh>
    <phoneticPr fontId="1"/>
  </si>
</sst>
</file>

<file path=xl/styles.xml><?xml version="1.0" encoding="utf-8"?>
<styleSheet xmlns="http://schemas.openxmlformats.org/spreadsheetml/2006/main">
  <numFmts count="3">
    <numFmt numFmtId="176" formatCode="0.0_ "/>
    <numFmt numFmtId="177" formatCode="0.000_ "/>
    <numFmt numFmtId="178" formatCode="0_ "/>
  </numFmts>
  <fonts count="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Times New Roman"/>
      <family val="1"/>
    </font>
    <font>
      <sz val="11"/>
      <color theme="1"/>
      <name val="ＭＳ Ｐゴシック"/>
      <family val="2"/>
      <charset val="128"/>
    </font>
    <font>
      <sz val="10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2" fillId="4" borderId="1" xfId="0" applyFont="1" applyFill="1" applyBorder="1">
      <alignment vertical="center"/>
    </xf>
    <xf numFmtId="178" fontId="2" fillId="4" borderId="1" xfId="0" applyNumberFormat="1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0" borderId="1" xfId="0" applyFont="1" applyBorder="1">
      <alignment vertical="center"/>
    </xf>
    <xf numFmtId="176" fontId="2" fillId="5" borderId="1" xfId="0" applyNumberFormat="1" applyFont="1" applyFill="1" applyBorder="1">
      <alignment vertical="center"/>
    </xf>
    <xf numFmtId="0" fontId="2" fillId="5" borderId="1" xfId="0" applyFont="1" applyFill="1" applyBorder="1">
      <alignment vertical="center"/>
    </xf>
    <xf numFmtId="0" fontId="2" fillId="3" borderId="1" xfId="0" applyFont="1" applyFill="1" applyBorder="1">
      <alignment vertical="center"/>
    </xf>
    <xf numFmtId="177" fontId="2" fillId="5" borderId="1" xfId="0" applyNumberFormat="1" applyFont="1" applyFill="1" applyBorder="1">
      <alignment vertical="center"/>
    </xf>
    <xf numFmtId="0" fontId="2" fillId="0" borderId="0" xfId="0" applyFont="1" applyBorder="1">
      <alignment vertical="center"/>
    </xf>
    <xf numFmtId="176" fontId="2" fillId="0" borderId="0" xfId="0" applyNumberFormat="1" applyFont="1" applyBorder="1">
      <alignment vertical="center"/>
    </xf>
    <xf numFmtId="0" fontId="2" fillId="2" borderId="2" xfId="0" applyFont="1" applyFill="1" applyBorder="1">
      <alignment vertical="center"/>
    </xf>
    <xf numFmtId="0" fontId="2" fillId="2" borderId="3" xfId="0" applyFont="1" applyFill="1" applyBorder="1">
      <alignment vertical="center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vertical="center" wrapText="1"/>
    </xf>
    <xf numFmtId="178" fontId="0" fillId="2" borderId="1" xfId="0" applyNumberFormat="1" applyFill="1" applyBorder="1">
      <alignment vertical="center"/>
    </xf>
    <xf numFmtId="0" fontId="0" fillId="0" borderId="1" xfId="0" applyFill="1" applyBorder="1" applyAlignment="1">
      <alignment vertical="center" wrapText="1"/>
    </xf>
    <xf numFmtId="0" fontId="0" fillId="0" borderId="1" xfId="0" applyNumberFormat="1" applyBorder="1">
      <alignment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NumberFormat="1" applyFill="1" applyBorder="1">
      <alignment vertical="center"/>
    </xf>
    <xf numFmtId="0" fontId="0" fillId="0" borderId="5" xfId="0" applyBorder="1">
      <alignment vertical="center"/>
    </xf>
    <xf numFmtId="0" fontId="4" fillId="6" borderId="7" xfId="0" applyFont="1" applyFill="1" applyBorder="1" applyAlignment="1">
      <alignment vertical="top" wrapText="1"/>
    </xf>
    <xf numFmtId="0" fontId="0" fillId="6" borderId="1" xfId="0" applyFill="1" applyBorder="1">
      <alignment vertical="center"/>
    </xf>
    <xf numFmtId="0" fontId="4" fillId="6" borderId="6" xfId="0" applyFont="1" applyFill="1" applyBorder="1" applyAlignment="1">
      <alignment vertical="top" wrapText="1"/>
    </xf>
    <xf numFmtId="0" fontId="4" fillId="6" borderId="8" xfId="0" applyFont="1" applyFill="1" applyBorder="1" applyAlignment="1">
      <alignment vertical="top" wrapText="1"/>
    </xf>
    <xf numFmtId="0" fontId="0" fillId="0" borderId="6" xfId="0" applyBorder="1">
      <alignment vertical="center"/>
    </xf>
    <xf numFmtId="0" fontId="0" fillId="6" borderId="1" xfId="0" applyFill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6" borderId="6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>
        <c:manualLayout>
          <c:layoutTarget val="inner"/>
          <c:xMode val="edge"/>
          <c:yMode val="edge"/>
          <c:x val="0.14820117755550835"/>
          <c:y val="5.4424095096458583E-2"/>
          <c:w val="0.6320726010943547"/>
          <c:h val="0.82277372905136259"/>
        </c:manualLayout>
      </c:layout>
      <c:scatterChart>
        <c:scatterStyle val="lineMarker"/>
        <c:ser>
          <c:idx val="0"/>
          <c:order val="0"/>
          <c:tx>
            <c:strRef>
              <c:f>通話料金!$B$13</c:f>
              <c:strCache>
                <c:ptCount val="1"/>
                <c:pt idx="0">
                  <c:v>SS</c:v>
                </c:pt>
              </c:strCache>
            </c:strRef>
          </c:tx>
          <c:xVal>
            <c:numRef>
              <c:f>通話料金!$C$12:$I$12</c:f>
              <c:numCache>
                <c:formatCode>0_ </c:formatCode>
                <c:ptCount val="7"/>
                <c:pt idx="0">
                  <c:v>0</c:v>
                </c:pt>
                <c:pt idx="1">
                  <c:v>25</c:v>
                </c:pt>
                <c:pt idx="2">
                  <c:v>55</c:v>
                </c:pt>
                <c:pt idx="3">
                  <c:v>142</c:v>
                </c:pt>
                <c:pt idx="4">
                  <c:v>300</c:v>
                </c:pt>
                <c:pt idx="5">
                  <c:v>733</c:v>
                </c:pt>
                <c:pt idx="6">
                  <c:v>800</c:v>
                </c:pt>
              </c:numCache>
            </c:numRef>
          </c:xVal>
          <c:yVal>
            <c:numRef>
              <c:f>通話料金!$C$13:$I$13</c:f>
              <c:numCache>
                <c:formatCode>General</c:formatCode>
                <c:ptCount val="7"/>
                <c:pt idx="0">
                  <c:v>934</c:v>
                </c:pt>
                <c:pt idx="1">
                  <c:v>924</c:v>
                </c:pt>
                <c:pt idx="2">
                  <c:v>2134</c:v>
                </c:pt>
                <c:pt idx="3">
                  <c:v>5614</c:v>
                </c:pt>
                <c:pt idx="4">
                  <c:v>11934</c:v>
                </c:pt>
                <c:pt idx="5">
                  <c:v>29254</c:v>
                </c:pt>
                <c:pt idx="6">
                  <c:v>31934</c:v>
                </c:pt>
              </c:numCache>
            </c:numRef>
          </c:yVal>
        </c:ser>
        <c:ser>
          <c:idx val="1"/>
          <c:order val="1"/>
          <c:tx>
            <c:strRef>
              <c:f>通話料金!$B$14</c:f>
              <c:strCache>
                <c:ptCount val="1"/>
                <c:pt idx="0">
                  <c:v>S</c:v>
                </c:pt>
              </c:strCache>
            </c:strRef>
          </c:tx>
          <c:xVal>
            <c:numRef>
              <c:f>通話料金!$C$12:$I$12</c:f>
              <c:numCache>
                <c:formatCode>0_ </c:formatCode>
                <c:ptCount val="7"/>
                <c:pt idx="0">
                  <c:v>0</c:v>
                </c:pt>
                <c:pt idx="1">
                  <c:v>25</c:v>
                </c:pt>
                <c:pt idx="2">
                  <c:v>55</c:v>
                </c:pt>
                <c:pt idx="3">
                  <c:v>142</c:v>
                </c:pt>
                <c:pt idx="4">
                  <c:v>300</c:v>
                </c:pt>
                <c:pt idx="5">
                  <c:v>733</c:v>
                </c:pt>
                <c:pt idx="6">
                  <c:v>800</c:v>
                </c:pt>
              </c:numCache>
            </c:numRef>
          </c:xVal>
          <c:yVal>
            <c:numRef>
              <c:f>通話料金!$C$14:$I$14</c:f>
              <c:numCache>
                <c:formatCode>General</c:formatCode>
                <c:ptCount val="7"/>
                <c:pt idx="0">
                  <c:v>1500</c:v>
                </c:pt>
                <c:pt idx="1">
                  <c:v>1500</c:v>
                </c:pt>
                <c:pt idx="2">
                  <c:v>1500</c:v>
                </c:pt>
                <c:pt idx="3">
                  <c:v>4632</c:v>
                </c:pt>
                <c:pt idx="4">
                  <c:v>10320</c:v>
                </c:pt>
                <c:pt idx="5">
                  <c:v>25908</c:v>
                </c:pt>
                <c:pt idx="6">
                  <c:v>28320</c:v>
                </c:pt>
              </c:numCache>
            </c:numRef>
          </c:yVal>
        </c:ser>
        <c:ser>
          <c:idx val="2"/>
          <c:order val="2"/>
          <c:tx>
            <c:strRef>
              <c:f>通話料金!$B$15</c:f>
              <c:strCache>
                <c:ptCount val="1"/>
                <c:pt idx="0">
                  <c:v>M</c:v>
                </c:pt>
              </c:strCache>
            </c:strRef>
          </c:tx>
          <c:xVal>
            <c:numRef>
              <c:f>通話料金!$C$12:$I$12</c:f>
              <c:numCache>
                <c:formatCode>0_ </c:formatCode>
                <c:ptCount val="7"/>
                <c:pt idx="0">
                  <c:v>0</c:v>
                </c:pt>
                <c:pt idx="1">
                  <c:v>25</c:v>
                </c:pt>
                <c:pt idx="2">
                  <c:v>55</c:v>
                </c:pt>
                <c:pt idx="3">
                  <c:v>142</c:v>
                </c:pt>
                <c:pt idx="4">
                  <c:v>300</c:v>
                </c:pt>
                <c:pt idx="5">
                  <c:v>733</c:v>
                </c:pt>
                <c:pt idx="6">
                  <c:v>800</c:v>
                </c:pt>
              </c:numCache>
            </c:numRef>
          </c:xVal>
          <c:yVal>
            <c:numRef>
              <c:f>通話料金!$C$15:$I$15</c:f>
              <c:numCache>
                <c:formatCode>General</c:formatCode>
                <c:ptCount val="7"/>
                <c:pt idx="0">
                  <c:v>2500</c:v>
                </c:pt>
                <c:pt idx="1">
                  <c:v>2500</c:v>
                </c:pt>
                <c:pt idx="2">
                  <c:v>2500</c:v>
                </c:pt>
                <c:pt idx="3">
                  <c:v>2500</c:v>
                </c:pt>
                <c:pt idx="4">
                  <c:v>6924</c:v>
                </c:pt>
                <c:pt idx="5">
                  <c:v>19048</c:v>
                </c:pt>
                <c:pt idx="6">
                  <c:v>20924</c:v>
                </c:pt>
              </c:numCache>
            </c:numRef>
          </c:yVal>
        </c:ser>
        <c:ser>
          <c:idx val="3"/>
          <c:order val="3"/>
          <c:tx>
            <c:strRef>
              <c:f>通話料金!$B$16</c:f>
              <c:strCache>
                <c:ptCount val="1"/>
                <c:pt idx="0">
                  <c:v>L</c:v>
                </c:pt>
              </c:strCache>
            </c:strRef>
          </c:tx>
          <c:xVal>
            <c:numRef>
              <c:f>通話料金!$C$12:$I$12</c:f>
              <c:numCache>
                <c:formatCode>0_ </c:formatCode>
                <c:ptCount val="7"/>
                <c:pt idx="0">
                  <c:v>0</c:v>
                </c:pt>
                <c:pt idx="1">
                  <c:v>25</c:v>
                </c:pt>
                <c:pt idx="2">
                  <c:v>55</c:v>
                </c:pt>
                <c:pt idx="3">
                  <c:v>142</c:v>
                </c:pt>
                <c:pt idx="4">
                  <c:v>300</c:v>
                </c:pt>
                <c:pt idx="5">
                  <c:v>733</c:v>
                </c:pt>
                <c:pt idx="6">
                  <c:v>800</c:v>
                </c:pt>
              </c:numCache>
            </c:numRef>
          </c:xVal>
          <c:yVal>
            <c:numRef>
              <c:f>通話料金!$C$16:$I$16</c:f>
              <c:numCache>
                <c:formatCode>General</c:formatCode>
                <c:ptCount val="7"/>
                <c:pt idx="0">
                  <c:v>4000</c:v>
                </c:pt>
                <c:pt idx="1">
                  <c:v>4000</c:v>
                </c:pt>
                <c:pt idx="2">
                  <c:v>4000</c:v>
                </c:pt>
                <c:pt idx="3">
                  <c:v>4000</c:v>
                </c:pt>
                <c:pt idx="4">
                  <c:v>4000</c:v>
                </c:pt>
                <c:pt idx="5">
                  <c:v>12660</c:v>
                </c:pt>
                <c:pt idx="6">
                  <c:v>14000</c:v>
                </c:pt>
              </c:numCache>
            </c:numRef>
          </c:yVal>
        </c:ser>
        <c:ser>
          <c:idx val="4"/>
          <c:order val="4"/>
          <c:tx>
            <c:strRef>
              <c:f>通話料金!$B$17</c:f>
              <c:strCache>
                <c:ptCount val="1"/>
                <c:pt idx="0">
                  <c:v>LL</c:v>
                </c:pt>
              </c:strCache>
            </c:strRef>
          </c:tx>
          <c:xVal>
            <c:numRef>
              <c:f>通話料金!$C$12:$I$12</c:f>
              <c:numCache>
                <c:formatCode>0_ </c:formatCode>
                <c:ptCount val="7"/>
                <c:pt idx="0">
                  <c:v>0</c:v>
                </c:pt>
                <c:pt idx="1">
                  <c:v>25</c:v>
                </c:pt>
                <c:pt idx="2">
                  <c:v>55</c:v>
                </c:pt>
                <c:pt idx="3">
                  <c:v>142</c:v>
                </c:pt>
                <c:pt idx="4">
                  <c:v>300</c:v>
                </c:pt>
                <c:pt idx="5">
                  <c:v>733</c:v>
                </c:pt>
                <c:pt idx="6">
                  <c:v>800</c:v>
                </c:pt>
              </c:numCache>
            </c:numRef>
          </c:xVal>
          <c:yVal>
            <c:numRef>
              <c:f>通話料金!$C$17:$I$17</c:f>
              <c:numCache>
                <c:formatCode>General</c:formatCode>
                <c:ptCount val="7"/>
                <c:pt idx="0">
                  <c:v>6500</c:v>
                </c:pt>
                <c:pt idx="1">
                  <c:v>6500</c:v>
                </c:pt>
                <c:pt idx="2">
                  <c:v>6500</c:v>
                </c:pt>
                <c:pt idx="3">
                  <c:v>6500</c:v>
                </c:pt>
                <c:pt idx="4">
                  <c:v>6500</c:v>
                </c:pt>
                <c:pt idx="5">
                  <c:v>6500</c:v>
                </c:pt>
                <c:pt idx="6">
                  <c:v>7505</c:v>
                </c:pt>
              </c:numCache>
            </c:numRef>
          </c:yVal>
        </c:ser>
        <c:ser>
          <c:idx val="5"/>
          <c:order val="5"/>
          <c:tx>
            <c:strRef>
              <c:f>通話料金!$B$18</c:f>
              <c:strCache>
                <c:ptCount val="1"/>
                <c:pt idx="0">
                  <c:v>カケホーダイ</c:v>
                </c:pt>
              </c:strCache>
            </c:strRef>
          </c:tx>
          <c:xVal>
            <c:numRef>
              <c:f>通話料金!$C$12:$I$12</c:f>
              <c:numCache>
                <c:formatCode>0_ </c:formatCode>
                <c:ptCount val="7"/>
                <c:pt idx="0">
                  <c:v>0</c:v>
                </c:pt>
                <c:pt idx="1">
                  <c:v>25</c:v>
                </c:pt>
                <c:pt idx="2">
                  <c:v>55</c:v>
                </c:pt>
                <c:pt idx="3">
                  <c:v>142</c:v>
                </c:pt>
                <c:pt idx="4">
                  <c:v>300</c:v>
                </c:pt>
                <c:pt idx="5">
                  <c:v>733</c:v>
                </c:pt>
                <c:pt idx="6">
                  <c:v>800</c:v>
                </c:pt>
              </c:numCache>
            </c:numRef>
          </c:xVal>
          <c:yVal>
            <c:numRef>
              <c:f>通話料金!$C$18:$I$18</c:f>
              <c:numCache>
                <c:formatCode>General</c:formatCode>
                <c:ptCount val="7"/>
                <c:pt idx="0">
                  <c:v>2700</c:v>
                </c:pt>
                <c:pt idx="1">
                  <c:v>2700</c:v>
                </c:pt>
                <c:pt idx="2">
                  <c:v>2700</c:v>
                </c:pt>
                <c:pt idx="3">
                  <c:v>2700</c:v>
                </c:pt>
                <c:pt idx="4">
                  <c:v>2700</c:v>
                </c:pt>
                <c:pt idx="5">
                  <c:v>2700</c:v>
                </c:pt>
                <c:pt idx="6">
                  <c:v>2700</c:v>
                </c:pt>
              </c:numCache>
            </c:numRef>
          </c:yVal>
        </c:ser>
        <c:axId val="50542848"/>
        <c:axId val="50552832"/>
      </c:scatterChart>
      <c:valAx>
        <c:axId val="50542848"/>
        <c:scaling>
          <c:orientation val="minMax"/>
          <c:max val="840"/>
          <c:min val="0"/>
        </c:scaling>
        <c:axPos val="b"/>
        <c:numFmt formatCode="0_ " sourceLinked="1"/>
        <c:tickLblPos val="nextTo"/>
        <c:crossAx val="50552832"/>
        <c:crosses val="autoZero"/>
        <c:crossBetween val="midCat"/>
        <c:majorUnit val="100"/>
      </c:valAx>
      <c:valAx>
        <c:axId val="50552832"/>
        <c:scaling>
          <c:orientation val="minMax"/>
        </c:scaling>
        <c:axPos val="l"/>
        <c:majorGridlines/>
        <c:numFmt formatCode="General" sourceLinked="1"/>
        <c:tickLblPos val="nextTo"/>
        <c:crossAx val="505428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9028274008121813"/>
          <c:y val="6.1756962422046362E-2"/>
          <c:w val="0.20687142920694235"/>
          <c:h val="0.86665629664339405"/>
        </c:manualLayout>
      </c:layout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>
        <c:manualLayout>
          <c:layoutTarget val="inner"/>
          <c:xMode val="edge"/>
          <c:yMode val="edge"/>
          <c:x val="0.11473612337837254"/>
          <c:y val="5.4026859781213479E-2"/>
          <c:w val="0.66710139752817399"/>
          <c:h val="0.82406728356035752"/>
        </c:manualLayout>
      </c:layout>
      <c:scatterChart>
        <c:scatterStyle val="lineMarker"/>
        <c:ser>
          <c:idx val="0"/>
          <c:order val="0"/>
          <c:tx>
            <c:strRef>
              <c:f>通話料金!$B$13</c:f>
              <c:strCache>
                <c:ptCount val="1"/>
                <c:pt idx="0">
                  <c:v>SS</c:v>
                </c:pt>
              </c:strCache>
            </c:strRef>
          </c:tx>
          <c:xVal>
            <c:numRef>
              <c:f>通話料金!$C$12:$F$12</c:f>
              <c:numCache>
                <c:formatCode>0_ </c:formatCode>
                <c:ptCount val="4"/>
                <c:pt idx="0">
                  <c:v>0</c:v>
                </c:pt>
                <c:pt idx="1">
                  <c:v>25</c:v>
                </c:pt>
                <c:pt idx="2">
                  <c:v>55</c:v>
                </c:pt>
                <c:pt idx="3">
                  <c:v>142</c:v>
                </c:pt>
              </c:numCache>
            </c:numRef>
          </c:xVal>
          <c:yVal>
            <c:numRef>
              <c:f>通話料金!$C$13:$F$13</c:f>
              <c:numCache>
                <c:formatCode>General</c:formatCode>
                <c:ptCount val="4"/>
                <c:pt idx="0">
                  <c:v>934</c:v>
                </c:pt>
                <c:pt idx="1">
                  <c:v>924</c:v>
                </c:pt>
                <c:pt idx="2">
                  <c:v>2134</c:v>
                </c:pt>
                <c:pt idx="3">
                  <c:v>5614</c:v>
                </c:pt>
              </c:numCache>
            </c:numRef>
          </c:yVal>
        </c:ser>
        <c:ser>
          <c:idx val="1"/>
          <c:order val="1"/>
          <c:tx>
            <c:strRef>
              <c:f>通話料金!$B$14</c:f>
              <c:strCache>
                <c:ptCount val="1"/>
                <c:pt idx="0">
                  <c:v>S</c:v>
                </c:pt>
              </c:strCache>
            </c:strRef>
          </c:tx>
          <c:xVal>
            <c:numRef>
              <c:f>通話料金!$C$12:$F$12</c:f>
              <c:numCache>
                <c:formatCode>0_ </c:formatCode>
                <c:ptCount val="4"/>
                <c:pt idx="0">
                  <c:v>0</c:v>
                </c:pt>
                <c:pt idx="1">
                  <c:v>25</c:v>
                </c:pt>
                <c:pt idx="2">
                  <c:v>55</c:v>
                </c:pt>
                <c:pt idx="3">
                  <c:v>142</c:v>
                </c:pt>
              </c:numCache>
            </c:numRef>
          </c:xVal>
          <c:yVal>
            <c:numRef>
              <c:f>通話料金!$C$14:$F$14</c:f>
              <c:numCache>
                <c:formatCode>General</c:formatCode>
                <c:ptCount val="4"/>
                <c:pt idx="0">
                  <c:v>1500</c:v>
                </c:pt>
                <c:pt idx="1">
                  <c:v>1500</c:v>
                </c:pt>
                <c:pt idx="2">
                  <c:v>1500</c:v>
                </c:pt>
                <c:pt idx="3">
                  <c:v>4632</c:v>
                </c:pt>
              </c:numCache>
            </c:numRef>
          </c:yVal>
        </c:ser>
        <c:ser>
          <c:idx val="2"/>
          <c:order val="2"/>
          <c:tx>
            <c:strRef>
              <c:f>通話料金!$B$15</c:f>
              <c:strCache>
                <c:ptCount val="1"/>
                <c:pt idx="0">
                  <c:v>M</c:v>
                </c:pt>
              </c:strCache>
            </c:strRef>
          </c:tx>
          <c:xVal>
            <c:numRef>
              <c:f>通話料金!$C$12:$F$12</c:f>
              <c:numCache>
                <c:formatCode>0_ </c:formatCode>
                <c:ptCount val="4"/>
                <c:pt idx="0">
                  <c:v>0</c:v>
                </c:pt>
                <c:pt idx="1">
                  <c:v>25</c:v>
                </c:pt>
                <c:pt idx="2">
                  <c:v>55</c:v>
                </c:pt>
                <c:pt idx="3">
                  <c:v>142</c:v>
                </c:pt>
              </c:numCache>
            </c:numRef>
          </c:xVal>
          <c:yVal>
            <c:numRef>
              <c:f>通話料金!$C$15:$F$15</c:f>
              <c:numCache>
                <c:formatCode>General</c:formatCode>
                <c:ptCount val="4"/>
                <c:pt idx="0">
                  <c:v>2500</c:v>
                </c:pt>
                <c:pt idx="1">
                  <c:v>2500</c:v>
                </c:pt>
                <c:pt idx="2">
                  <c:v>2500</c:v>
                </c:pt>
                <c:pt idx="3">
                  <c:v>2500</c:v>
                </c:pt>
              </c:numCache>
            </c:numRef>
          </c:yVal>
        </c:ser>
        <c:ser>
          <c:idx val="3"/>
          <c:order val="3"/>
          <c:tx>
            <c:strRef>
              <c:f>通話料金!$B$16</c:f>
              <c:strCache>
                <c:ptCount val="1"/>
                <c:pt idx="0">
                  <c:v>L</c:v>
                </c:pt>
              </c:strCache>
            </c:strRef>
          </c:tx>
          <c:xVal>
            <c:numRef>
              <c:f>通話料金!$C$12:$F$12</c:f>
              <c:numCache>
                <c:formatCode>0_ </c:formatCode>
                <c:ptCount val="4"/>
                <c:pt idx="0">
                  <c:v>0</c:v>
                </c:pt>
                <c:pt idx="1">
                  <c:v>25</c:v>
                </c:pt>
                <c:pt idx="2">
                  <c:v>55</c:v>
                </c:pt>
                <c:pt idx="3">
                  <c:v>142</c:v>
                </c:pt>
              </c:numCache>
            </c:numRef>
          </c:xVal>
          <c:yVal>
            <c:numRef>
              <c:f>通話料金!$C$16:$F$16</c:f>
              <c:numCache>
                <c:formatCode>General</c:formatCode>
                <c:ptCount val="4"/>
                <c:pt idx="0">
                  <c:v>4000</c:v>
                </c:pt>
                <c:pt idx="1">
                  <c:v>4000</c:v>
                </c:pt>
                <c:pt idx="2">
                  <c:v>4000</c:v>
                </c:pt>
                <c:pt idx="3">
                  <c:v>4000</c:v>
                </c:pt>
              </c:numCache>
            </c:numRef>
          </c:yVal>
        </c:ser>
        <c:ser>
          <c:idx val="4"/>
          <c:order val="4"/>
          <c:tx>
            <c:strRef>
              <c:f>通話料金!$B$17</c:f>
              <c:strCache>
                <c:ptCount val="1"/>
                <c:pt idx="0">
                  <c:v>LL</c:v>
                </c:pt>
              </c:strCache>
            </c:strRef>
          </c:tx>
          <c:xVal>
            <c:numRef>
              <c:f>通話料金!$C$12:$F$12</c:f>
              <c:numCache>
                <c:formatCode>0_ </c:formatCode>
                <c:ptCount val="4"/>
                <c:pt idx="0">
                  <c:v>0</c:v>
                </c:pt>
                <c:pt idx="1">
                  <c:v>25</c:v>
                </c:pt>
                <c:pt idx="2">
                  <c:v>55</c:v>
                </c:pt>
                <c:pt idx="3">
                  <c:v>142</c:v>
                </c:pt>
              </c:numCache>
            </c:numRef>
          </c:xVal>
          <c:yVal>
            <c:numRef>
              <c:f>通話料金!$C$17:$F$17</c:f>
              <c:numCache>
                <c:formatCode>General</c:formatCode>
                <c:ptCount val="4"/>
                <c:pt idx="0">
                  <c:v>6500</c:v>
                </c:pt>
                <c:pt idx="1">
                  <c:v>6500</c:v>
                </c:pt>
                <c:pt idx="2">
                  <c:v>6500</c:v>
                </c:pt>
                <c:pt idx="3">
                  <c:v>6500</c:v>
                </c:pt>
              </c:numCache>
            </c:numRef>
          </c:yVal>
        </c:ser>
        <c:ser>
          <c:idx val="5"/>
          <c:order val="5"/>
          <c:tx>
            <c:strRef>
              <c:f>通話料金!$B$18</c:f>
              <c:strCache>
                <c:ptCount val="1"/>
                <c:pt idx="0">
                  <c:v>カケホーダイ</c:v>
                </c:pt>
              </c:strCache>
            </c:strRef>
          </c:tx>
          <c:xVal>
            <c:numRef>
              <c:f>通話料金!$C$12:$F$12</c:f>
              <c:numCache>
                <c:formatCode>0_ </c:formatCode>
                <c:ptCount val="4"/>
                <c:pt idx="0">
                  <c:v>0</c:v>
                </c:pt>
                <c:pt idx="1">
                  <c:v>25</c:v>
                </c:pt>
                <c:pt idx="2">
                  <c:v>55</c:v>
                </c:pt>
                <c:pt idx="3">
                  <c:v>142</c:v>
                </c:pt>
              </c:numCache>
            </c:numRef>
          </c:xVal>
          <c:yVal>
            <c:numRef>
              <c:f>通話料金!$C$18:$F$18</c:f>
              <c:numCache>
                <c:formatCode>General</c:formatCode>
                <c:ptCount val="4"/>
                <c:pt idx="0">
                  <c:v>2700</c:v>
                </c:pt>
                <c:pt idx="1">
                  <c:v>2700</c:v>
                </c:pt>
                <c:pt idx="2">
                  <c:v>2700</c:v>
                </c:pt>
                <c:pt idx="3">
                  <c:v>2700</c:v>
                </c:pt>
              </c:numCache>
            </c:numRef>
          </c:yVal>
        </c:ser>
        <c:axId val="50572288"/>
        <c:axId val="50578176"/>
      </c:scatterChart>
      <c:valAx>
        <c:axId val="50572288"/>
        <c:scaling>
          <c:orientation val="minMax"/>
        </c:scaling>
        <c:axPos val="b"/>
        <c:numFmt formatCode="0_ " sourceLinked="1"/>
        <c:tickLblPos val="nextTo"/>
        <c:crossAx val="50578176"/>
        <c:crosses val="autoZero"/>
        <c:crossBetween val="midCat"/>
      </c:valAx>
      <c:valAx>
        <c:axId val="50578176"/>
        <c:scaling>
          <c:orientation val="minMax"/>
        </c:scaling>
        <c:axPos val="l"/>
        <c:majorGridlines/>
        <c:numFmt formatCode="General" sourceLinked="1"/>
        <c:tickLblPos val="nextTo"/>
        <c:crossAx val="5057228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8463652768446368"/>
          <c:y val="3.650248098549725E-2"/>
          <c:w val="0.2153634723155364"/>
          <c:h val="0.9367273981263291"/>
        </c:manualLayout>
      </c:layout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>
        <c:manualLayout>
          <c:layoutTarget val="inner"/>
          <c:xMode val="edge"/>
          <c:yMode val="edge"/>
          <c:x val="8.6266185476815402E-2"/>
          <c:y val="7.4548702245552642E-2"/>
          <c:w val="0.60136570428696379"/>
          <c:h val="0.8326195683872849"/>
        </c:manualLayout>
      </c:layout>
      <c:scatterChart>
        <c:scatterStyle val="lineMarker"/>
        <c:ser>
          <c:idx val="0"/>
          <c:order val="0"/>
          <c:tx>
            <c:strRef>
              <c:f>通信料金!$B$10</c:f>
              <c:strCache>
                <c:ptCount val="1"/>
                <c:pt idx="0">
                  <c:v>パケットし放題フラッfor4GLTE</c:v>
                </c:pt>
              </c:strCache>
            </c:strRef>
          </c:tx>
          <c:xVal>
            <c:numRef>
              <c:f>通信料金!$C$9:$F$9</c:f>
              <c:numCache>
                <c:formatCode>0_ </c:formatCode>
                <c:ptCount val="4"/>
                <c:pt idx="0">
                  <c:v>0</c:v>
                </c:pt>
                <c:pt idx="1">
                  <c:v>5</c:v>
                </c:pt>
                <c:pt idx="2" formatCode="General">
                  <c:v>12.5</c:v>
                </c:pt>
                <c:pt idx="3" formatCode="General">
                  <c:v>25</c:v>
                </c:pt>
              </c:numCache>
            </c:numRef>
          </c:xVal>
          <c:yVal>
            <c:numRef>
              <c:f>通信料金!$C$10:$F$10</c:f>
              <c:numCache>
                <c:formatCode>General</c:formatCode>
                <c:ptCount val="4"/>
                <c:pt idx="0">
                  <c:v>2000</c:v>
                </c:pt>
                <c:pt idx="1">
                  <c:v>2000</c:v>
                </c:pt>
                <c:pt idx="2">
                  <c:v>6200</c:v>
                </c:pt>
                <c:pt idx="3">
                  <c:v>6200</c:v>
                </c:pt>
              </c:numCache>
            </c:numRef>
          </c:yVal>
        </c:ser>
        <c:ser>
          <c:idx val="1"/>
          <c:order val="1"/>
          <c:tx>
            <c:strRef>
              <c:f>通信料金!$B$11</c:f>
              <c:strCache>
                <c:ptCount val="1"/>
                <c:pt idx="0">
                  <c:v>パケットし放題for4GLTE</c:v>
                </c:pt>
              </c:strCache>
            </c:strRef>
          </c:tx>
          <c:xVal>
            <c:numRef>
              <c:f>通信料金!$C$9:$F$9</c:f>
              <c:numCache>
                <c:formatCode>0_ </c:formatCode>
                <c:ptCount val="4"/>
                <c:pt idx="0">
                  <c:v>0</c:v>
                </c:pt>
                <c:pt idx="1">
                  <c:v>5</c:v>
                </c:pt>
                <c:pt idx="2" formatCode="General">
                  <c:v>12.5</c:v>
                </c:pt>
                <c:pt idx="3" formatCode="General">
                  <c:v>25</c:v>
                </c:pt>
              </c:numCache>
            </c:numRef>
          </c:xVal>
          <c:yVal>
            <c:numRef>
              <c:f>通信料金!$C$11:$F$11</c:f>
              <c:numCache>
                <c:formatCode>General</c:formatCode>
                <c:ptCount val="4"/>
                <c:pt idx="0">
                  <c:v>5200</c:v>
                </c:pt>
                <c:pt idx="1">
                  <c:v>5200</c:v>
                </c:pt>
                <c:pt idx="2">
                  <c:v>5200</c:v>
                </c:pt>
                <c:pt idx="3">
                  <c:v>5200</c:v>
                </c:pt>
              </c:numCache>
            </c:numRef>
          </c:yVal>
        </c:ser>
        <c:ser>
          <c:idx val="2"/>
          <c:order val="2"/>
          <c:tx>
            <c:strRef>
              <c:f>通信料金!$B$12</c:f>
              <c:strCache>
                <c:ptCount val="1"/>
                <c:pt idx="0">
                  <c:v>スマ放題(2G)</c:v>
                </c:pt>
              </c:strCache>
            </c:strRef>
          </c:tx>
          <c:xVal>
            <c:numRef>
              <c:f>通信料金!$C$9:$F$9</c:f>
              <c:numCache>
                <c:formatCode>0_ </c:formatCode>
                <c:ptCount val="4"/>
                <c:pt idx="0">
                  <c:v>0</c:v>
                </c:pt>
                <c:pt idx="1">
                  <c:v>5</c:v>
                </c:pt>
                <c:pt idx="2" formatCode="General">
                  <c:v>12.5</c:v>
                </c:pt>
                <c:pt idx="3" formatCode="General">
                  <c:v>25</c:v>
                </c:pt>
              </c:numCache>
            </c:numRef>
          </c:xVal>
          <c:yVal>
            <c:numRef>
              <c:f>通信料金!$C$12:$F$12</c:f>
              <c:numCache>
                <c:formatCode>General</c:formatCode>
                <c:ptCount val="4"/>
                <c:pt idx="0">
                  <c:v>3500</c:v>
                </c:pt>
                <c:pt idx="1">
                  <c:v>3500</c:v>
                </c:pt>
                <c:pt idx="2">
                  <c:v>3500</c:v>
                </c:pt>
                <c:pt idx="3">
                  <c:v>3500</c:v>
                </c:pt>
              </c:numCache>
            </c:numRef>
          </c:yVal>
        </c:ser>
        <c:axId val="70473600"/>
        <c:axId val="70475136"/>
      </c:scatterChart>
      <c:valAx>
        <c:axId val="70473600"/>
        <c:scaling>
          <c:orientation val="minMax"/>
        </c:scaling>
        <c:axPos val="b"/>
        <c:numFmt formatCode="0_ " sourceLinked="1"/>
        <c:tickLblPos val="nextTo"/>
        <c:crossAx val="70475136"/>
        <c:crosses val="autoZero"/>
        <c:crossBetween val="midCat"/>
      </c:valAx>
      <c:valAx>
        <c:axId val="70475136"/>
        <c:scaling>
          <c:orientation val="minMax"/>
        </c:scaling>
        <c:axPos val="l"/>
        <c:majorGridlines/>
        <c:numFmt formatCode="General" sourceLinked="1"/>
        <c:tickLblPos val="nextTo"/>
        <c:crossAx val="7047360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0484711286089285"/>
          <c:y val="0.29051509186351721"/>
          <c:w val="0.27848622047244126"/>
          <c:h val="0.41896981627296603"/>
        </c:manualLayout>
      </c:layout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>
        <c:manualLayout>
          <c:layoutTarget val="inner"/>
          <c:xMode val="edge"/>
          <c:yMode val="edge"/>
          <c:x val="0.11642130720921037"/>
          <c:y val="5.1222697508832182E-2"/>
          <c:w val="0.71755610166563544"/>
          <c:h val="0.8331987394309277"/>
        </c:manualLayout>
      </c:layout>
      <c:scatterChart>
        <c:scatterStyle val="lineMarker"/>
        <c:ser>
          <c:idx val="0"/>
          <c:order val="0"/>
          <c:tx>
            <c:strRef>
              <c:f>'通信料(制限解除)'!$B$10</c:f>
              <c:strCache>
                <c:ptCount val="1"/>
                <c:pt idx="0">
                  <c:v>2G</c:v>
                </c:pt>
              </c:strCache>
            </c:strRef>
          </c:tx>
          <c:xVal>
            <c:numRef>
              <c:f>'通信料(制限解除)'!$C$9:$G$9</c:f>
              <c:numCache>
                <c:formatCode>0_ </c:formatCode>
                <c:ptCount val="5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 formatCode="General">
                  <c:v>10</c:v>
                </c:pt>
                <c:pt idx="4" formatCode="General">
                  <c:v>15</c:v>
                </c:pt>
              </c:numCache>
            </c:numRef>
          </c:xVal>
          <c:yVal>
            <c:numRef>
              <c:f>'通信料(制限解除)'!$C$10:$G$10</c:f>
              <c:numCache>
                <c:formatCode>General</c:formatCode>
                <c:ptCount val="5"/>
                <c:pt idx="0">
                  <c:v>3500</c:v>
                </c:pt>
                <c:pt idx="1">
                  <c:v>3500</c:v>
                </c:pt>
                <c:pt idx="2">
                  <c:v>6500</c:v>
                </c:pt>
                <c:pt idx="3">
                  <c:v>11500</c:v>
                </c:pt>
                <c:pt idx="4">
                  <c:v>16500</c:v>
                </c:pt>
              </c:numCache>
            </c:numRef>
          </c:yVal>
        </c:ser>
        <c:ser>
          <c:idx val="1"/>
          <c:order val="1"/>
          <c:tx>
            <c:strRef>
              <c:f>'通信料(制限解除)'!$B$11</c:f>
              <c:strCache>
                <c:ptCount val="1"/>
                <c:pt idx="0">
                  <c:v>5G</c:v>
                </c:pt>
              </c:strCache>
            </c:strRef>
          </c:tx>
          <c:xVal>
            <c:numRef>
              <c:f>'通信料(制限解除)'!$C$9:$G$9</c:f>
              <c:numCache>
                <c:formatCode>0_ </c:formatCode>
                <c:ptCount val="5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 formatCode="General">
                  <c:v>10</c:v>
                </c:pt>
                <c:pt idx="4" formatCode="General">
                  <c:v>15</c:v>
                </c:pt>
              </c:numCache>
            </c:numRef>
          </c:xVal>
          <c:yVal>
            <c:numRef>
              <c:f>'通信料(制限解除)'!$C$11:$G$11</c:f>
              <c:numCache>
                <c:formatCode>General</c:formatCode>
                <c:ptCount val="5"/>
                <c:pt idx="0">
                  <c:v>5000</c:v>
                </c:pt>
                <c:pt idx="1">
                  <c:v>5000</c:v>
                </c:pt>
                <c:pt idx="2">
                  <c:v>5000</c:v>
                </c:pt>
                <c:pt idx="3">
                  <c:v>10000</c:v>
                </c:pt>
                <c:pt idx="4">
                  <c:v>15000</c:v>
                </c:pt>
              </c:numCache>
            </c:numRef>
          </c:yVal>
        </c:ser>
        <c:ser>
          <c:idx val="2"/>
          <c:order val="2"/>
          <c:tx>
            <c:strRef>
              <c:f>'通信料(制限解除)'!$B$12</c:f>
              <c:strCache>
                <c:ptCount val="1"/>
                <c:pt idx="0">
                  <c:v>10G</c:v>
                </c:pt>
              </c:strCache>
            </c:strRef>
          </c:tx>
          <c:xVal>
            <c:numRef>
              <c:f>'通信料(制限解除)'!$C$9:$G$9</c:f>
              <c:numCache>
                <c:formatCode>0_ </c:formatCode>
                <c:ptCount val="5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 formatCode="General">
                  <c:v>10</c:v>
                </c:pt>
                <c:pt idx="4" formatCode="General">
                  <c:v>15</c:v>
                </c:pt>
              </c:numCache>
            </c:numRef>
          </c:xVal>
          <c:yVal>
            <c:numRef>
              <c:f>'通信料(制限解除)'!$C$12:$G$12</c:f>
              <c:numCache>
                <c:formatCode>General</c:formatCode>
                <c:ptCount val="5"/>
                <c:pt idx="0">
                  <c:v>9500</c:v>
                </c:pt>
                <c:pt idx="1">
                  <c:v>9500</c:v>
                </c:pt>
                <c:pt idx="2">
                  <c:v>9500</c:v>
                </c:pt>
                <c:pt idx="3">
                  <c:v>9500</c:v>
                </c:pt>
                <c:pt idx="4">
                  <c:v>14500</c:v>
                </c:pt>
              </c:numCache>
            </c:numRef>
          </c:yVal>
        </c:ser>
        <c:axId val="135951104"/>
        <c:axId val="135952640"/>
      </c:scatterChart>
      <c:valAx>
        <c:axId val="135951104"/>
        <c:scaling>
          <c:orientation val="minMax"/>
        </c:scaling>
        <c:axPos val="b"/>
        <c:numFmt formatCode="0_ " sourceLinked="1"/>
        <c:tickLblPos val="nextTo"/>
        <c:crossAx val="135952640"/>
        <c:crosses val="autoZero"/>
        <c:crossBetween val="midCat"/>
      </c:valAx>
      <c:valAx>
        <c:axId val="135952640"/>
        <c:scaling>
          <c:orientation val="minMax"/>
        </c:scaling>
        <c:axPos val="l"/>
        <c:majorGridlines/>
        <c:numFmt formatCode="General" sourceLinked="1"/>
        <c:tickLblPos val="nextTo"/>
        <c:crossAx val="13595110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714375</xdr:colOff>
      <xdr:row>19</xdr:row>
      <xdr:rowOff>171449</xdr:rowOff>
    </xdr:from>
    <xdr:to>
      <xdr:col>5</xdr:col>
      <xdr:colOff>28575</xdr:colOff>
      <xdr:row>35</xdr:row>
      <xdr:rowOff>19050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257174</xdr:colOff>
      <xdr:row>20</xdr:row>
      <xdr:rowOff>9525</xdr:rowOff>
    </xdr:from>
    <xdr:to>
      <xdr:col>9</xdr:col>
      <xdr:colOff>257175</xdr:colOff>
      <xdr:row>35</xdr:row>
      <xdr:rowOff>19050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1200150</xdr:colOff>
      <xdr:row>13</xdr:row>
      <xdr:rowOff>114300</xdr:rowOff>
    </xdr:from>
    <xdr:to>
      <xdr:col>6</xdr:col>
      <xdr:colOff>190500</xdr:colOff>
      <xdr:row>29</xdr:row>
      <xdr:rowOff>114300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171450</xdr:colOff>
      <xdr:row>13</xdr:row>
      <xdr:rowOff>104774</xdr:rowOff>
    </xdr:from>
    <xdr:to>
      <xdr:col>6</xdr:col>
      <xdr:colOff>342900</xdr:colOff>
      <xdr:row>29</xdr:row>
      <xdr:rowOff>114299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3"/>
  <sheetViews>
    <sheetView workbookViewId="0">
      <selection activeCell="K15" sqref="K15"/>
    </sheetView>
  </sheetViews>
  <sheetFormatPr defaultRowHeight="13.5"/>
  <cols>
    <col min="1" max="1" width="18.125" customWidth="1"/>
    <col min="2" max="2" width="11.375" customWidth="1"/>
    <col min="4" max="7" width="7" customWidth="1"/>
    <col min="8" max="9" width="8.375" customWidth="1"/>
  </cols>
  <sheetData>
    <row r="1" spans="1:9">
      <c r="A1" t="s">
        <v>0</v>
      </c>
    </row>
    <row r="3" spans="1:9">
      <c r="D3" s="5" t="s">
        <v>1</v>
      </c>
      <c r="E3" s="6"/>
      <c r="F3" s="5" t="s">
        <v>28</v>
      </c>
      <c r="G3" s="6"/>
      <c r="H3" s="5" t="s">
        <v>2</v>
      </c>
      <c r="I3" s="6"/>
    </row>
    <row r="4" spans="1:9" ht="15">
      <c r="A4" s="9" t="s">
        <v>3</v>
      </c>
      <c r="B4" s="9" t="s">
        <v>4</v>
      </c>
      <c r="C4" s="9" t="s">
        <v>5</v>
      </c>
      <c r="D4" s="9" t="s">
        <v>6</v>
      </c>
      <c r="E4" s="9" t="s">
        <v>7</v>
      </c>
      <c r="F4" s="9" t="s">
        <v>8</v>
      </c>
      <c r="G4" s="9" t="s">
        <v>9</v>
      </c>
      <c r="H4" s="9" t="s">
        <v>8</v>
      </c>
      <c r="I4" s="9" t="s">
        <v>9</v>
      </c>
    </row>
    <row r="5" spans="1:9" ht="15">
      <c r="A5" s="10" t="s">
        <v>10</v>
      </c>
      <c r="B5" s="11">
        <v>20</v>
      </c>
      <c r="C5" s="12" t="s">
        <v>11</v>
      </c>
      <c r="D5" s="13">
        <v>10</v>
      </c>
      <c r="E5" s="13">
        <v>15</v>
      </c>
      <c r="F5" s="8">
        <f>D5*B5</f>
        <v>200</v>
      </c>
      <c r="G5" s="8">
        <f>E5*B5</f>
        <v>300</v>
      </c>
      <c r="H5" s="8">
        <f>F5*30</f>
        <v>6000</v>
      </c>
      <c r="I5" s="8">
        <f>G5*30</f>
        <v>9000</v>
      </c>
    </row>
    <row r="6" spans="1:9" ht="15">
      <c r="A6" s="10" t="s">
        <v>12</v>
      </c>
      <c r="B6" s="11">
        <v>10</v>
      </c>
      <c r="C6" s="12" t="s">
        <v>11</v>
      </c>
      <c r="D6" s="13">
        <v>30</v>
      </c>
      <c r="E6" s="13">
        <v>60</v>
      </c>
      <c r="F6" s="8">
        <f t="shared" ref="F6:F13" si="0">D6*B6</f>
        <v>300</v>
      </c>
      <c r="G6" s="8">
        <f t="shared" ref="G6:G13" si="1">E6*B6</f>
        <v>600</v>
      </c>
      <c r="H6" s="8">
        <f t="shared" ref="H6:H13" si="2">F6*30</f>
        <v>9000</v>
      </c>
      <c r="I6" s="8">
        <f t="shared" ref="I6:I13" si="3">G6*30</f>
        <v>18000</v>
      </c>
    </row>
    <row r="7" spans="1:9" ht="15">
      <c r="A7" s="10" t="s">
        <v>13</v>
      </c>
      <c r="B7" s="11">
        <v>10</v>
      </c>
      <c r="C7" s="12" t="s">
        <v>14</v>
      </c>
      <c r="D7" s="13">
        <v>10</v>
      </c>
      <c r="E7" s="13">
        <v>15</v>
      </c>
      <c r="F7" s="8">
        <f t="shared" si="0"/>
        <v>100</v>
      </c>
      <c r="G7" s="8">
        <f t="shared" si="1"/>
        <v>150</v>
      </c>
      <c r="H7" s="8">
        <f t="shared" si="2"/>
        <v>3000</v>
      </c>
      <c r="I7" s="8">
        <f t="shared" si="3"/>
        <v>4500</v>
      </c>
    </row>
    <row r="8" spans="1:9" ht="15">
      <c r="A8" s="10" t="s">
        <v>15</v>
      </c>
      <c r="B8" s="11">
        <v>0.2</v>
      </c>
      <c r="C8" s="12" t="s">
        <v>16</v>
      </c>
      <c r="D8" s="13">
        <v>30</v>
      </c>
      <c r="E8" s="13">
        <v>50</v>
      </c>
      <c r="F8" s="8">
        <f t="shared" si="0"/>
        <v>6</v>
      </c>
      <c r="G8" s="8">
        <f t="shared" si="1"/>
        <v>10</v>
      </c>
      <c r="H8" s="8">
        <f t="shared" si="2"/>
        <v>180</v>
      </c>
      <c r="I8" s="8">
        <f t="shared" si="3"/>
        <v>300</v>
      </c>
    </row>
    <row r="9" spans="1:9" ht="15">
      <c r="A9" s="10" t="s">
        <v>17</v>
      </c>
      <c r="B9" s="14">
        <f>50/10000</f>
        <v>5.0000000000000001E-3</v>
      </c>
      <c r="C9" s="12" t="s">
        <v>18</v>
      </c>
      <c r="D9" s="13">
        <v>200</v>
      </c>
      <c r="E9" s="13">
        <v>300</v>
      </c>
      <c r="F9" s="8">
        <f t="shared" si="0"/>
        <v>1</v>
      </c>
      <c r="G9" s="8">
        <f t="shared" si="1"/>
        <v>1.5</v>
      </c>
      <c r="H9" s="8">
        <f t="shared" si="2"/>
        <v>30</v>
      </c>
      <c r="I9" s="8">
        <f t="shared" si="3"/>
        <v>45</v>
      </c>
    </row>
    <row r="10" spans="1:9" ht="15">
      <c r="A10" s="10" t="s">
        <v>19</v>
      </c>
      <c r="B10" s="14">
        <f>50/5000</f>
        <v>0.01</v>
      </c>
      <c r="C10" s="12" t="s">
        <v>20</v>
      </c>
      <c r="D10" s="13">
        <v>100</v>
      </c>
      <c r="E10" s="13">
        <v>200</v>
      </c>
      <c r="F10" s="8">
        <f t="shared" si="0"/>
        <v>1</v>
      </c>
      <c r="G10" s="8">
        <f t="shared" si="1"/>
        <v>2</v>
      </c>
      <c r="H10" s="8">
        <f t="shared" si="2"/>
        <v>30</v>
      </c>
      <c r="I10" s="8">
        <f t="shared" si="3"/>
        <v>60</v>
      </c>
    </row>
    <row r="11" spans="1:9" ht="15">
      <c r="A11" s="10" t="s">
        <v>21</v>
      </c>
      <c r="B11" s="11">
        <v>1</v>
      </c>
      <c r="C11" s="12" t="s">
        <v>20</v>
      </c>
      <c r="D11" s="13">
        <v>20</v>
      </c>
      <c r="E11" s="13">
        <v>30</v>
      </c>
      <c r="F11" s="8">
        <f t="shared" si="0"/>
        <v>20</v>
      </c>
      <c r="G11" s="8">
        <f t="shared" si="1"/>
        <v>30</v>
      </c>
      <c r="H11" s="8">
        <f t="shared" si="2"/>
        <v>600</v>
      </c>
      <c r="I11" s="8">
        <f t="shared" si="3"/>
        <v>900</v>
      </c>
    </row>
    <row r="12" spans="1:9" ht="15">
      <c r="A12" s="10" t="s">
        <v>22</v>
      </c>
      <c r="B12" s="11">
        <v>0.3</v>
      </c>
      <c r="C12" s="12" t="s">
        <v>11</v>
      </c>
      <c r="D12" s="13">
        <v>20</v>
      </c>
      <c r="E12" s="13">
        <v>60</v>
      </c>
      <c r="F12" s="8">
        <f t="shared" si="0"/>
        <v>6</v>
      </c>
      <c r="G12" s="8">
        <f t="shared" si="1"/>
        <v>18</v>
      </c>
      <c r="H12" s="8">
        <f t="shared" si="2"/>
        <v>180</v>
      </c>
      <c r="I12" s="8">
        <f t="shared" si="3"/>
        <v>540</v>
      </c>
    </row>
    <row r="13" spans="1:9" ht="15">
      <c r="A13" s="10" t="s">
        <v>23</v>
      </c>
      <c r="B13" s="11">
        <v>3</v>
      </c>
      <c r="C13" s="12" t="s">
        <v>11</v>
      </c>
      <c r="D13" s="13">
        <v>40</v>
      </c>
      <c r="E13" s="13">
        <v>60</v>
      </c>
      <c r="F13" s="8">
        <f t="shared" si="0"/>
        <v>120</v>
      </c>
      <c r="G13" s="8">
        <f t="shared" si="1"/>
        <v>180</v>
      </c>
      <c r="H13" s="8">
        <f t="shared" si="2"/>
        <v>3600</v>
      </c>
      <c r="I13" s="8">
        <f t="shared" si="3"/>
        <v>5400</v>
      </c>
    </row>
    <row r="14" spans="1:9" ht="15">
      <c r="A14" s="15"/>
      <c r="B14" s="16"/>
      <c r="C14" s="15"/>
      <c r="D14" s="15" t="s">
        <v>24</v>
      </c>
      <c r="E14" s="15"/>
      <c r="F14" s="8">
        <f>SUM(F5:F13)</f>
        <v>754</v>
      </c>
      <c r="G14" s="8">
        <f t="shared" ref="G14:I14" si="4">SUM(G5:G13)</f>
        <v>1291.5</v>
      </c>
      <c r="H14" s="8">
        <f t="shared" si="4"/>
        <v>22620</v>
      </c>
      <c r="I14" s="8">
        <f t="shared" si="4"/>
        <v>38745</v>
      </c>
    </row>
    <row r="15" spans="1:9" ht="15">
      <c r="A15" s="15"/>
      <c r="B15" s="16"/>
      <c r="C15" s="15"/>
      <c r="D15" s="15" t="s">
        <v>25</v>
      </c>
      <c r="E15" s="15"/>
      <c r="F15" s="8">
        <f>SUM(F5:F12)</f>
        <v>634</v>
      </c>
      <c r="G15" s="8">
        <f t="shared" ref="G15:I15" si="5">SUM(G5:G12)</f>
        <v>1111.5</v>
      </c>
      <c r="H15" s="8">
        <f t="shared" si="5"/>
        <v>19020</v>
      </c>
      <c r="I15" s="8">
        <f t="shared" si="5"/>
        <v>33345</v>
      </c>
    </row>
    <row r="16" spans="1:9" ht="15">
      <c r="A16" s="15"/>
      <c r="B16" s="16"/>
      <c r="C16" s="15"/>
      <c r="D16" s="15"/>
      <c r="E16" s="15"/>
      <c r="F16" s="15"/>
      <c r="G16" s="15"/>
      <c r="H16" s="15"/>
      <c r="I16" s="15"/>
    </row>
    <row r="17" spans="1:9" ht="15">
      <c r="A17" s="15"/>
      <c r="B17" s="16"/>
      <c r="C17" s="15"/>
      <c r="D17" s="15"/>
      <c r="E17" s="15"/>
      <c r="F17" s="17" t="s">
        <v>29</v>
      </c>
      <c r="G17" s="18"/>
      <c r="H17" s="17" t="s">
        <v>30</v>
      </c>
      <c r="I17" s="18"/>
    </row>
    <row r="18" spans="1:9" ht="15">
      <c r="A18" s="19"/>
      <c r="B18" s="16"/>
      <c r="C18" s="19"/>
      <c r="D18" s="19"/>
      <c r="E18" s="19"/>
      <c r="F18" s="9" t="s">
        <v>8</v>
      </c>
      <c r="G18" s="9" t="s">
        <v>9</v>
      </c>
      <c r="H18" s="9" t="s">
        <v>8</v>
      </c>
      <c r="I18" s="9" t="s">
        <v>9</v>
      </c>
    </row>
    <row r="19" spans="1:9" ht="15">
      <c r="A19" s="19"/>
      <c r="B19" s="19"/>
      <c r="C19" s="19"/>
      <c r="D19" s="19"/>
      <c r="E19" s="9" t="s">
        <v>26</v>
      </c>
      <c r="F19" s="9"/>
      <c r="G19" s="9"/>
      <c r="H19" s="9"/>
      <c r="I19" s="9"/>
    </row>
    <row r="20" spans="1:9" ht="15">
      <c r="A20" s="19"/>
      <c r="B20" s="19"/>
      <c r="C20" s="19"/>
      <c r="D20" s="19"/>
      <c r="E20" s="10" t="s">
        <v>17</v>
      </c>
      <c r="F20" s="13">
        <v>20</v>
      </c>
      <c r="G20" s="13">
        <v>40</v>
      </c>
      <c r="H20" s="7">
        <f t="shared" ref="H20:H21" si="6">F20*30</f>
        <v>600</v>
      </c>
      <c r="I20" s="7">
        <f t="shared" ref="I20:I21" si="7">G20*30</f>
        <v>1200</v>
      </c>
    </row>
    <row r="21" spans="1:9" ht="15">
      <c r="A21" s="19"/>
      <c r="B21" s="19"/>
      <c r="C21" s="19"/>
      <c r="D21" s="19"/>
      <c r="E21" s="10" t="s">
        <v>27</v>
      </c>
      <c r="F21" s="13">
        <v>10</v>
      </c>
      <c r="G21" s="13">
        <v>20</v>
      </c>
      <c r="H21" s="7">
        <f t="shared" si="6"/>
        <v>300</v>
      </c>
      <c r="I21" s="7">
        <f t="shared" si="7"/>
        <v>600</v>
      </c>
    </row>
    <row r="22" spans="1:9" ht="15">
      <c r="A22" s="19"/>
      <c r="B22" s="20"/>
      <c r="C22" s="19"/>
      <c r="D22" s="19"/>
      <c r="E22" s="19"/>
      <c r="F22" s="19"/>
      <c r="G22" s="19"/>
      <c r="H22" s="7">
        <f>H20+H21</f>
        <v>900</v>
      </c>
      <c r="I22" s="7">
        <f>I20+I21</f>
        <v>1800</v>
      </c>
    </row>
    <row r="23" spans="1:9">
      <c r="B23" s="1"/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8"/>
  <sheetViews>
    <sheetView topLeftCell="A17" workbookViewId="0">
      <selection activeCell="K22" sqref="K22"/>
    </sheetView>
  </sheetViews>
  <sheetFormatPr defaultRowHeight="13.5"/>
  <cols>
    <col min="1" max="1" width="12.625" customWidth="1"/>
    <col min="2" max="2" width="11.625" customWidth="1"/>
    <col min="3" max="9" width="12.125" customWidth="1"/>
  </cols>
  <sheetData>
    <row r="1" spans="1:9">
      <c r="A1" t="s">
        <v>31</v>
      </c>
    </row>
    <row r="3" spans="1:9" ht="27">
      <c r="A3" s="3"/>
      <c r="B3" s="4"/>
      <c r="C3" s="22" t="s">
        <v>39</v>
      </c>
      <c r="D3" s="22" t="s">
        <v>38</v>
      </c>
      <c r="E3" s="22" t="s">
        <v>40</v>
      </c>
    </row>
    <row r="4" spans="1:9">
      <c r="A4" s="2" t="s">
        <v>32</v>
      </c>
      <c r="B4" s="2" t="s">
        <v>33</v>
      </c>
      <c r="C4" s="2">
        <v>934</v>
      </c>
      <c r="D4" s="2">
        <v>25</v>
      </c>
      <c r="E4" s="2">
        <v>40</v>
      </c>
    </row>
    <row r="5" spans="1:9">
      <c r="A5" s="2" t="s">
        <v>32</v>
      </c>
      <c r="B5" s="2" t="s">
        <v>34</v>
      </c>
      <c r="C5" s="2">
        <v>1500</v>
      </c>
      <c r="D5" s="2">
        <v>55</v>
      </c>
      <c r="E5" s="2">
        <v>36</v>
      </c>
    </row>
    <row r="6" spans="1:9">
      <c r="A6" s="2" t="s">
        <v>32</v>
      </c>
      <c r="B6" s="2" t="s">
        <v>35</v>
      </c>
      <c r="C6" s="2">
        <v>2500</v>
      </c>
      <c r="D6" s="2">
        <v>142</v>
      </c>
      <c r="E6" s="2">
        <v>28</v>
      </c>
    </row>
    <row r="7" spans="1:9">
      <c r="A7" s="2" t="s">
        <v>32</v>
      </c>
      <c r="B7" s="2" t="s">
        <v>36</v>
      </c>
      <c r="C7" s="2">
        <v>4000</v>
      </c>
      <c r="D7" s="2">
        <v>300</v>
      </c>
      <c r="E7" s="2">
        <v>20</v>
      </c>
    </row>
    <row r="8" spans="1:9">
      <c r="A8" s="2" t="s">
        <v>32</v>
      </c>
      <c r="B8" s="2" t="s">
        <v>37</v>
      </c>
      <c r="C8" s="2">
        <v>6500</v>
      </c>
      <c r="D8" s="2">
        <v>733</v>
      </c>
      <c r="E8" s="2">
        <v>15</v>
      </c>
    </row>
    <row r="9" spans="1:9">
      <c r="A9" s="2"/>
      <c r="B9" s="2" t="s">
        <v>41</v>
      </c>
      <c r="C9" s="2">
        <v>2700</v>
      </c>
      <c r="D9" s="21" t="s">
        <v>42</v>
      </c>
      <c r="E9" s="2"/>
    </row>
    <row r="11" spans="1:9">
      <c r="C11" s="39" t="s">
        <v>43</v>
      </c>
      <c r="D11" s="40"/>
      <c r="E11" s="40"/>
      <c r="F11" s="40"/>
      <c r="G11" s="40"/>
      <c r="H11" s="40"/>
      <c r="I11" s="41"/>
    </row>
    <row r="12" spans="1:9">
      <c r="C12" s="23">
        <v>0</v>
      </c>
      <c r="D12" s="23">
        <v>25</v>
      </c>
      <c r="E12" s="23">
        <v>55</v>
      </c>
      <c r="F12" s="23">
        <v>142</v>
      </c>
      <c r="G12" s="23">
        <v>300</v>
      </c>
      <c r="H12" s="23">
        <v>733</v>
      </c>
      <c r="I12" s="23">
        <v>800</v>
      </c>
    </row>
    <row r="13" spans="1:9">
      <c r="A13" s="2" t="s">
        <v>32</v>
      </c>
      <c r="B13" s="3" t="s">
        <v>33</v>
      </c>
      <c r="C13" s="2">
        <v>934</v>
      </c>
      <c r="D13" s="2">
        <v>924</v>
      </c>
      <c r="E13" s="2">
        <f>(E12-$D$12)*40+$C$13</f>
        <v>2134</v>
      </c>
      <c r="F13" s="2">
        <f t="shared" ref="F13:I13" si="0">(F12-$D$12)*40+$C$13</f>
        <v>5614</v>
      </c>
      <c r="G13" s="2">
        <f t="shared" si="0"/>
        <v>11934</v>
      </c>
      <c r="H13" s="2">
        <f t="shared" si="0"/>
        <v>29254</v>
      </c>
      <c r="I13" s="2">
        <f t="shared" si="0"/>
        <v>31934</v>
      </c>
    </row>
    <row r="14" spans="1:9">
      <c r="A14" s="2" t="s">
        <v>32</v>
      </c>
      <c r="B14" s="3" t="s">
        <v>34</v>
      </c>
      <c r="C14" s="2">
        <v>1500</v>
      </c>
      <c r="D14" s="2">
        <v>1500</v>
      </c>
      <c r="E14" s="2">
        <v>1500</v>
      </c>
      <c r="F14" s="2">
        <f>(F12-$E$12)*36+$C$14</f>
        <v>4632</v>
      </c>
      <c r="G14" s="2">
        <f t="shared" ref="G14:I14" si="1">(G12-$E$12)*36+$C$14</f>
        <v>10320</v>
      </c>
      <c r="H14" s="2">
        <f t="shared" si="1"/>
        <v>25908</v>
      </c>
      <c r="I14" s="2">
        <f t="shared" si="1"/>
        <v>28320</v>
      </c>
    </row>
    <row r="15" spans="1:9">
      <c r="A15" s="2" t="s">
        <v>32</v>
      </c>
      <c r="B15" s="3" t="s">
        <v>35</v>
      </c>
      <c r="C15" s="2">
        <v>2500</v>
      </c>
      <c r="D15" s="2">
        <v>2500</v>
      </c>
      <c r="E15" s="2">
        <v>2500</v>
      </c>
      <c r="F15" s="2">
        <v>2500</v>
      </c>
      <c r="G15" s="2">
        <f>(G12-$F$12)*28+$C$15</f>
        <v>6924</v>
      </c>
      <c r="H15" s="2">
        <f t="shared" ref="H15:I15" si="2">(H12-$F$12)*28+$C$15</f>
        <v>19048</v>
      </c>
      <c r="I15" s="2">
        <f t="shared" si="2"/>
        <v>20924</v>
      </c>
    </row>
    <row r="16" spans="1:9">
      <c r="A16" s="2" t="s">
        <v>32</v>
      </c>
      <c r="B16" s="3" t="s">
        <v>36</v>
      </c>
      <c r="C16" s="2">
        <v>4000</v>
      </c>
      <c r="D16" s="2">
        <v>4000</v>
      </c>
      <c r="E16" s="2">
        <v>4000</v>
      </c>
      <c r="F16" s="2">
        <v>4000</v>
      </c>
      <c r="G16" s="2">
        <v>4000</v>
      </c>
      <c r="H16" s="2">
        <f>(H12-$G$12)*20+C16</f>
        <v>12660</v>
      </c>
      <c r="I16" s="2">
        <f>(I12-$G$12)*20+C16</f>
        <v>14000</v>
      </c>
    </row>
    <row r="17" spans="1:9">
      <c r="A17" s="2" t="s">
        <v>32</v>
      </c>
      <c r="B17" s="3" t="s">
        <v>37</v>
      </c>
      <c r="C17" s="2">
        <v>6500</v>
      </c>
      <c r="D17" s="2">
        <v>6500</v>
      </c>
      <c r="E17" s="2">
        <v>6500</v>
      </c>
      <c r="F17" s="2">
        <v>6500</v>
      </c>
      <c r="G17" s="2">
        <v>6500</v>
      </c>
      <c r="H17" s="2">
        <v>6500</v>
      </c>
      <c r="I17" s="2">
        <f>(I12-H12)*15+C17</f>
        <v>7505</v>
      </c>
    </row>
    <row r="18" spans="1:9">
      <c r="A18" s="2"/>
      <c r="B18" s="3" t="s">
        <v>41</v>
      </c>
      <c r="C18" s="2">
        <v>2700</v>
      </c>
      <c r="D18" s="2">
        <v>2700</v>
      </c>
      <c r="E18" s="2">
        <v>2700</v>
      </c>
      <c r="F18" s="2">
        <v>2700</v>
      </c>
      <c r="G18" s="2">
        <v>2700</v>
      </c>
      <c r="H18" s="2">
        <v>2700</v>
      </c>
      <c r="I18" s="2">
        <v>2700</v>
      </c>
    </row>
  </sheetData>
  <mergeCells count="1">
    <mergeCell ref="C11:I11"/>
  </mergeCells>
  <phoneticPr fontId="1"/>
  <pageMargins left="0.7" right="0.7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1:G12"/>
  <sheetViews>
    <sheetView workbookViewId="0">
      <selection sqref="A1:XFD1048576"/>
    </sheetView>
  </sheetViews>
  <sheetFormatPr defaultRowHeight="13.5"/>
  <cols>
    <col min="1" max="1" width="2.75" customWidth="1"/>
    <col min="2" max="2" width="24.75" customWidth="1"/>
    <col min="3" max="4" width="12.125" customWidth="1"/>
    <col min="5" max="5" width="11.75" customWidth="1"/>
    <col min="6" max="6" width="12.125" customWidth="1"/>
    <col min="7" max="7" width="16.625" customWidth="1"/>
    <col min="8" max="9" width="12.125" customWidth="1"/>
  </cols>
  <sheetData>
    <row r="1" spans="2:7">
      <c r="B1" t="s">
        <v>44</v>
      </c>
    </row>
    <row r="3" spans="2:7">
      <c r="B3" s="28"/>
      <c r="C3" s="22" t="s">
        <v>39</v>
      </c>
      <c r="D3" s="26" t="s">
        <v>47</v>
      </c>
      <c r="E3" s="22" t="s">
        <v>52</v>
      </c>
      <c r="F3" s="22" t="s">
        <v>48</v>
      </c>
      <c r="G3" s="22" t="s">
        <v>50</v>
      </c>
    </row>
    <row r="4" spans="2:7">
      <c r="B4" s="2" t="s">
        <v>46</v>
      </c>
      <c r="C4" s="25">
        <v>2000</v>
      </c>
      <c r="D4" s="21" t="s">
        <v>49</v>
      </c>
      <c r="E4" s="2">
        <v>560</v>
      </c>
      <c r="F4" s="24">
        <v>6200</v>
      </c>
      <c r="G4" s="2" t="s">
        <v>51</v>
      </c>
    </row>
    <row r="5" spans="2:7">
      <c r="B5" s="2" t="s">
        <v>45</v>
      </c>
      <c r="C5" s="2">
        <v>5200</v>
      </c>
      <c r="D5" s="21" t="s">
        <v>42</v>
      </c>
      <c r="E5" s="2"/>
      <c r="F5" s="24">
        <v>5200</v>
      </c>
      <c r="G5" s="2"/>
    </row>
    <row r="6" spans="2:7">
      <c r="B6" s="2" t="s">
        <v>53</v>
      </c>
      <c r="C6" s="2">
        <v>3500</v>
      </c>
      <c r="D6" s="21" t="s">
        <v>42</v>
      </c>
      <c r="E6" s="2"/>
      <c r="F6" s="2">
        <v>3500</v>
      </c>
      <c r="G6" s="2"/>
    </row>
    <row r="8" spans="2:7">
      <c r="C8" s="39" t="s">
        <v>54</v>
      </c>
      <c r="D8" s="40"/>
      <c r="E8" s="40"/>
      <c r="F8" s="41"/>
    </row>
    <row r="9" spans="2:7">
      <c r="C9" s="23">
        <v>0</v>
      </c>
      <c r="D9" s="23">
        <v>5</v>
      </c>
      <c r="E9" s="27">
        <v>12.5</v>
      </c>
      <c r="F9" s="27">
        <v>25</v>
      </c>
    </row>
    <row r="10" spans="2:7">
      <c r="B10" s="2" t="s">
        <v>46</v>
      </c>
      <c r="C10" s="25">
        <v>2000</v>
      </c>
      <c r="D10" s="25">
        <v>2000</v>
      </c>
      <c r="E10" s="25">
        <v>6200</v>
      </c>
      <c r="F10" s="25">
        <v>6200</v>
      </c>
    </row>
    <row r="11" spans="2:7">
      <c r="B11" s="2" t="s">
        <v>45</v>
      </c>
      <c r="C11" s="2">
        <v>5200</v>
      </c>
      <c r="D11" s="2">
        <v>5200</v>
      </c>
      <c r="E11" s="2">
        <v>5200</v>
      </c>
      <c r="F11" s="2">
        <v>5200</v>
      </c>
    </row>
    <row r="12" spans="2:7">
      <c r="B12" s="2" t="s">
        <v>53</v>
      </c>
      <c r="C12" s="2">
        <v>3500</v>
      </c>
      <c r="D12" s="2">
        <v>3500</v>
      </c>
      <c r="E12" s="2">
        <v>3500</v>
      </c>
      <c r="F12" s="2">
        <v>3500</v>
      </c>
    </row>
  </sheetData>
  <mergeCells count="1">
    <mergeCell ref="C8:F8"/>
  </mergeCells>
  <phoneticPr fontId="1"/>
  <pageMargins left="0.7" right="0.7" top="0.75" bottom="0.75" header="0.3" footer="0.3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1:G12"/>
  <sheetViews>
    <sheetView topLeftCell="A8" workbookViewId="0">
      <selection activeCell="L18" sqref="L18"/>
    </sheetView>
  </sheetViews>
  <sheetFormatPr defaultRowHeight="13.5"/>
  <cols>
    <col min="1" max="1" width="2.75" customWidth="1"/>
    <col min="2" max="2" width="8.5" customWidth="1"/>
    <col min="3" max="4" width="12.125" customWidth="1"/>
    <col min="5" max="5" width="11.75" customWidth="1"/>
    <col min="6" max="8" width="12.125" customWidth="1"/>
  </cols>
  <sheetData>
    <row r="1" spans="2:7">
      <c r="B1" t="s">
        <v>55</v>
      </c>
    </row>
    <row r="3" spans="2:7" ht="27">
      <c r="B3" s="28"/>
      <c r="C3" s="22" t="s">
        <v>39</v>
      </c>
      <c r="D3" s="26" t="s">
        <v>42</v>
      </c>
      <c r="E3" s="22" t="s">
        <v>59</v>
      </c>
      <c r="F3" s="22" t="s">
        <v>60</v>
      </c>
    </row>
    <row r="4" spans="2:7">
      <c r="B4" s="2" t="s">
        <v>56</v>
      </c>
      <c r="C4" s="25">
        <v>3500</v>
      </c>
      <c r="D4" s="21" t="s">
        <v>42</v>
      </c>
      <c r="E4" s="21" t="s">
        <v>56</v>
      </c>
      <c r="F4" s="24">
        <v>1000</v>
      </c>
    </row>
    <row r="5" spans="2:7">
      <c r="B5" s="2" t="s">
        <v>57</v>
      </c>
      <c r="C5" s="2">
        <v>5000</v>
      </c>
      <c r="D5" s="21" t="s">
        <v>42</v>
      </c>
      <c r="E5" s="21" t="s">
        <v>57</v>
      </c>
      <c r="F5" s="24">
        <v>1000</v>
      </c>
    </row>
    <row r="6" spans="2:7">
      <c r="B6" s="2" t="s">
        <v>58</v>
      </c>
      <c r="C6" s="2">
        <v>9500</v>
      </c>
      <c r="D6" s="21" t="s">
        <v>42</v>
      </c>
      <c r="E6" s="21" t="s">
        <v>58</v>
      </c>
      <c r="F6" s="2">
        <v>1000</v>
      </c>
    </row>
    <row r="8" spans="2:7">
      <c r="C8" s="39" t="s">
        <v>61</v>
      </c>
      <c r="D8" s="40"/>
      <c r="E8" s="40"/>
      <c r="F8" s="40"/>
      <c r="G8" s="41"/>
    </row>
    <row r="9" spans="2:7">
      <c r="C9" s="23">
        <v>0</v>
      </c>
      <c r="D9" s="23">
        <v>2</v>
      </c>
      <c r="E9" s="23">
        <v>5</v>
      </c>
      <c r="F9" s="27">
        <v>10</v>
      </c>
      <c r="G9" s="27">
        <v>15</v>
      </c>
    </row>
    <row r="10" spans="2:7">
      <c r="B10" s="2" t="s">
        <v>56</v>
      </c>
      <c r="C10" s="25">
        <v>3500</v>
      </c>
      <c r="D10" s="25">
        <v>3500</v>
      </c>
      <c r="E10" s="25">
        <f>D10+3000</f>
        <v>6500</v>
      </c>
      <c r="F10" s="25">
        <f>D10+8000</f>
        <v>11500</v>
      </c>
      <c r="G10" s="25">
        <f>D10+13000</f>
        <v>16500</v>
      </c>
    </row>
    <row r="11" spans="2:7">
      <c r="B11" s="2" t="s">
        <v>57</v>
      </c>
      <c r="C11" s="2">
        <v>5000</v>
      </c>
      <c r="D11" s="2">
        <v>5000</v>
      </c>
      <c r="E11" s="2">
        <v>5000</v>
      </c>
      <c r="F11" s="2">
        <f>E11+5000</f>
        <v>10000</v>
      </c>
      <c r="G11" s="2">
        <f>E11+10000</f>
        <v>15000</v>
      </c>
    </row>
    <row r="12" spans="2:7">
      <c r="B12" s="2" t="s">
        <v>58</v>
      </c>
      <c r="C12" s="2">
        <v>9500</v>
      </c>
      <c r="D12" s="2">
        <v>9500</v>
      </c>
      <c r="E12" s="2">
        <v>9500</v>
      </c>
      <c r="F12" s="2">
        <v>9500</v>
      </c>
      <c r="G12" s="2">
        <f>F12+5000</f>
        <v>14500</v>
      </c>
    </row>
  </sheetData>
  <mergeCells count="1">
    <mergeCell ref="C8:G8"/>
  </mergeCells>
  <phoneticPr fontId="1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L7"/>
  <sheetViews>
    <sheetView workbookViewId="0">
      <selection activeCell="D12" sqref="D12"/>
    </sheetView>
  </sheetViews>
  <sheetFormatPr defaultRowHeight="13.5"/>
  <cols>
    <col min="1" max="1" width="4.625" customWidth="1"/>
    <col min="2" max="2" width="2.625" customWidth="1"/>
    <col min="3" max="3" width="7.125" customWidth="1"/>
    <col min="4" max="4" width="7.75" customWidth="1"/>
    <col min="5" max="5" width="16.125" customWidth="1"/>
    <col min="6" max="6" width="7.875" customWidth="1"/>
    <col min="7" max="7" width="12.25" customWidth="1"/>
    <col min="8" max="8" width="13.25" customWidth="1"/>
    <col min="9" max="9" width="14.625" customWidth="1"/>
    <col min="10" max="10" width="7.25" customWidth="1"/>
    <col min="11" max="11" width="6.875" customWidth="1"/>
    <col min="12" max="12" width="13.625" customWidth="1"/>
  </cols>
  <sheetData>
    <row r="2" spans="2:12">
      <c r="D2" s="42" t="s">
        <v>69</v>
      </c>
      <c r="E2" s="42"/>
      <c r="F2" s="42"/>
      <c r="G2" s="42" t="s">
        <v>70</v>
      </c>
      <c r="H2" s="42"/>
      <c r="I2" s="42"/>
      <c r="J2" s="42"/>
    </row>
    <row r="3" spans="2:12">
      <c r="D3" s="29" t="s">
        <v>88</v>
      </c>
      <c r="E3" s="29" t="s">
        <v>62</v>
      </c>
      <c r="F3" s="29" t="s">
        <v>63</v>
      </c>
      <c r="G3" s="29" t="s">
        <v>87</v>
      </c>
      <c r="H3" s="29" t="s">
        <v>86</v>
      </c>
      <c r="I3" s="29" t="s">
        <v>64</v>
      </c>
      <c r="J3" s="29" t="s">
        <v>65</v>
      </c>
      <c r="K3" s="32" t="s">
        <v>66</v>
      </c>
      <c r="L3" s="31" t="s">
        <v>78</v>
      </c>
    </row>
    <row r="4" spans="2:12">
      <c r="B4" s="34" t="s">
        <v>82</v>
      </c>
      <c r="C4" s="30" t="s">
        <v>67</v>
      </c>
      <c r="D4" s="2" t="s">
        <v>68</v>
      </c>
      <c r="E4" s="2" t="s">
        <v>76</v>
      </c>
      <c r="F4" s="2">
        <v>2700</v>
      </c>
      <c r="G4" s="2" t="s">
        <v>71</v>
      </c>
      <c r="H4" s="2" t="s">
        <v>92</v>
      </c>
      <c r="I4" s="2" t="s">
        <v>75</v>
      </c>
      <c r="J4" s="2">
        <v>3696</v>
      </c>
      <c r="K4" s="3">
        <f>J4+F4</f>
        <v>6396</v>
      </c>
      <c r="L4" s="33" t="s">
        <v>85</v>
      </c>
    </row>
    <row r="5" spans="2:12">
      <c r="B5" s="34" t="s">
        <v>83</v>
      </c>
      <c r="C5" s="30" t="s">
        <v>72</v>
      </c>
      <c r="D5" s="2" t="s">
        <v>73</v>
      </c>
      <c r="E5" s="2" t="s">
        <v>76</v>
      </c>
      <c r="F5" s="2">
        <v>2200</v>
      </c>
      <c r="G5" s="2" t="s">
        <v>74</v>
      </c>
      <c r="H5" s="2" t="s">
        <v>92</v>
      </c>
      <c r="I5" s="2" t="s">
        <v>75</v>
      </c>
      <c r="J5" s="2">
        <v>3696</v>
      </c>
      <c r="K5" s="3">
        <f>F5+J5</f>
        <v>5896</v>
      </c>
      <c r="L5" s="33" t="s">
        <v>85</v>
      </c>
    </row>
    <row r="6" spans="2:12">
      <c r="B6" s="34" t="s">
        <v>84</v>
      </c>
      <c r="C6" s="30" t="s">
        <v>67</v>
      </c>
      <c r="D6" s="2" t="s">
        <v>73</v>
      </c>
      <c r="E6" s="2" t="s">
        <v>76</v>
      </c>
      <c r="F6" s="2">
        <v>2200</v>
      </c>
      <c r="G6" s="2" t="s">
        <v>77</v>
      </c>
      <c r="H6" s="2" t="s">
        <v>79</v>
      </c>
      <c r="I6" s="2" t="s">
        <v>81</v>
      </c>
      <c r="J6" s="2">
        <v>900</v>
      </c>
      <c r="K6" s="3">
        <f>F6+J6</f>
        <v>3100</v>
      </c>
      <c r="L6" s="33" t="s">
        <v>80</v>
      </c>
    </row>
    <row r="7" spans="2:12">
      <c r="B7" s="34" t="s">
        <v>91</v>
      </c>
      <c r="C7" s="30" t="s">
        <v>67</v>
      </c>
      <c r="D7" s="2" t="s">
        <v>73</v>
      </c>
      <c r="E7" s="2" t="s">
        <v>76</v>
      </c>
      <c r="F7" s="2">
        <v>2200</v>
      </c>
      <c r="G7" s="2" t="s">
        <v>77</v>
      </c>
      <c r="H7" s="2" t="s">
        <v>79</v>
      </c>
      <c r="I7" s="2" t="s">
        <v>89</v>
      </c>
      <c r="J7" s="2">
        <v>1520</v>
      </c>
      <c r="K7" s="3">
        <f>F7+J7</f>
        <v>3720</v>
      </c>
      <c r="L7" s="33" t="s">
        <v>90</v>
      </c>
    </row>
  </sheetData>
  <mergeCells count="2">
    <mergeCell ref="D2:F2"/>
    <mergeCell ref="G2:J2"/>
  </mergeCells>
  <phoneticPr fontId="1"/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2:I26"/>
  <sheetViews>
    <sheetView tabSelected="1" zoomScale="90" zoomScaleNormal="90" workbookViewId="0">
      <selection activeCell="J6" sqref="J6"/>
    </sheetView>
  </sheetViews>
  <sheetFormatPr defaultRowHeight="13.5"/>
  <cols>
    <col min="1" max="1" width="4.25" customWidth="1"/>
    <col min="2" max="2" width="11.875" customWidth="1"/>
    <col min="3" max="3" width="13.375" customWidth="1"/>
    <col min="4" max="4" width="13.5" customWidth="1"/>
    <col min="6" max="6" width="13.5" customWidth="1"/>
    <col min="8" max="8" width="13.5" customWidth="1"/>
  </cols>
  <sheetData>
    <row r="2" spans="2:9">
      <c r="D2" s="43" t="s">
        <v>120</v>
      </c>
      <c r="E2" s="44"/>
      <c r="F2" s="43" t="s">
        <v>123</v>
      </c>
      <c r="G2" s="44"/>
      <c r="H2" s="43" t="s">
        <v>124</v>
      </c>
      <c r="I2" s="44"/>
    </row>
    <row r="3" spans="2:9">
      <c r="D3" s="2" t="s">
        <v>121</v>
      </c>
      <c r="E3" s="2" t="s">
        <v>122</v>
      </c>
      <c r="F3" s="2" t="s">
        <v>121</v>
      </c>
      <c r="G3" s="2" t="s">
        <v>122</v>
      </c>
      <c r="H3" s="2" t="s">
        <v>121</v>
      </c>
      <c r="I3" s="2" t="s">
        <v>122</v>
      </c>
    </row>
    <row r="4" spans="2:9">
      <c r="B4" s="35" t="s">
        <v>93</v>
      </c>
      <c r="C4" s="2" t="s">
        <v>43</v>
      </c>
      <c r="D4" s="2"/>
      <c r="E4" s="38"/>
      <c r="F4" s="2"/>
      <c r="G4" s="38"/>
      <c r="H4" s="2"/>
      <c r="I4" s="38"/>
    </row>
    <row r="5" spans="2:9">
      <c r="B5" s="36" t="s">
        <v>126</v>
      </c>
      <c r="C5" s="2" t="s">
        <v>94</v>
      </c>
      <c r="D5" s="2"/>
      <c r="E5" s="38"/>
      <c r="F5" s="2"/>
      <c r="G5" s="38"/>
      <c r="H5" s="2"/>
      <c r="I5" s="38"/>
    </row>
    <row r="6" spans="2:9">
      <c r="B6" s="35" t="s">
        <v>95</v>
      </c>
      <c r="C6" s="2" t="s">
        <v>96</v>
      </c>
      <c r="D6" s="2"/>
      <c r="E6" s="38"/>
      <c r="F6" s="2"/>
      <c r="G6" s="38"/>
      <c r="H6" s="2"/>
      <c r="I6" s="38"/>
    </row>
    <row r="7" spans="2:9">
      <c r="B7" s="36"/>
      <c r="C7" s="2" t="s">
        <v>97</v>
      </c>
      <c r="D7" s="2"/>
      <c r="E7" s="38"/>
      <c r="F7" s="2"/>
      <c r="G7" s="38"/>
      <c r="H7" s="2"/>
      <c r="I7" s="38"/>
    </row>
    <row r="8" spans="2:9">
      <c r="B8" s="35" t="s">
        <v>98</v>
      </c>
      <c r="C8" s="2" t="s">
        <v>99</v>
      </c>
      <c r="D8" s="2"/>
      <c r="E8" s="2"/>
      <c r="F8" s="2"/>
      <c r="G8" s="2"/>
      <c r="H8" s="2"/>
      <c r="I8" s="2"/>
    </row>
    <row r="9" spans="2:9">
      <c r="B9" s="36"/>
      <c r="C9" s="2" t="s">
        <v>100</v>
      </c>
      <c r="D9" s="2"/>
      <c r="E9" s="2"/>
      <c r="F9" s="2"/>
      <c r="G9" s="2"/>
      <c r="H9" s="2"/>
      <c r="I9" s="2"/>
    </row>
    <row r="10" spans="2:9">
      <c r="B10" s="35" t="s">
        <v>101</v>
      </c>
      <c r="C10" s="2" t="s">
        <v>99</v>
      </c>
      <c r="D10" s="2"/>
      <c r="E10" s="2"/>
      <c r="F10" s="2"/>
      <c r="G10" s="2"/>
      <c r="H10" s="2"/>
      <c r="I10" s="2"/>
    </row>
    <row r="11" spans="2:9">
      <c r="B11" s="36"/>
      <c r="C11" s="2" t="s">
        <v>100</v>
      </c>
      <c r="D11" s="2"/>
      <c r="E11" s="2"/>
      <c r="F11" s="2"/>
      <c r="G11" s="2"/>
      <c r="H11" s="2"/>
      <c r="I11" s="2"/>
    </row>
    <row r="12" spans="2:9">
      <c r="B12" s="35" t="s">
        <v>102</v>
      </c>
      <c r="C12" s="2" t="s">
        <v>103</v>
      </c>
      <c r="D12" s="2"/>
      <c r="E12" s="2"/>
      <c r="F12" s="2"/>
      <c r="G12" s="2"/>
      <c r="H12" s="2"/>
      <c r="I12" s="2"/>
    </row>
    <row r="13" spans="2:9">
      <c r="B13" s="37" t="s">
        <v>125</v>
      </c>
      <c r="C13" s="2" t="s">
        <v>104</v>
      </c>
      <c r="D13" s="2"/>
      <c r="E13" s="2"/>
      <c r="F13" s="2"/>
      <c r="G13" s="2"/>
      <c r="H13" s="2"/>
      <c r="I13" s="2"/>
    </row>
    <row r="14" spans="2:9">
      <c r="B14" s="36"/>
      <c r="C14" s="2" t="s">
        <v>105</v>
      </c>
      <c r="D14" s="2"/>
      <c r="E14" s="2"/>
      <c r="F14" s="2"/>
      <c r="G14" s="2"/>
      <c r="H14" s="2"/>
      <c r="I14" s="2"/>
    </row>
    <row r="15" spans="2:9">
      <c r="B15" s="35" t="s">
        <v>106</v>
      </c>
      <c r="C15" s="21" t="s">
        <v>112</v>
      </c>
      <c r="D15" s="2"/>
      <c r="E15" s="2"/>
      <c r="F15" s="2"/>
      <c r="G15" s="2"/>
      <c r="H15" s="2"/>
      <c r="I15" s="2"/>
    </row>
    <row r="16" spans="2:9">
      <c r="B16" s="37"/>
      <c r="C16" s="21" t="s">
        <v>113</v>
      </c>
      <c r="D16" s="2"/>
      <c r="E16" s="2"/>
      <c r="F16" s="2"/>
      <c r="G16" s="2"/>
      <c r="H16" s="2"/>
      <c r="I16" s="2"/>
    </row>
    <row r="17" spans="2:9">
      <c r="B17" s="37"/>
      <c r="C17" s="21" t="s">
        <v>114</v>
      </c>
      <c r="D17" s="2"/>
      <c r="E17" s="2"/>
      <c r="F17" s="2"/>
      <c r="G17" s="2"/>
      <c r="H17" s="2"/>
      <c r="I17" s="2"/>
    </row>
    <row r="18" spans="2:9">
      <c r="B18" s="37"/>
      <c r="C18" s="21" t="s">
        <v>115</v>
      </c>
      <c r="D18" s="2"/>
      <c r="E18" s="2"/>
      <c r="F18" s="2"/>
      <c r="G18" s="2"/>
      <c r="H18" s="2"/>
      <c r="I18" s="2"/>
    </row>
    <row r="19" spans="2:9">
      <c r="B19" s="37"/>
      <c r="C19" s="21" t="s">
        <v>116</v>
      </c>
      <c r="D19" s="2"/>
      <c r="E19" s="2"/>
      <c r="F19" s="2"/>
      <c r="G19" s="2"/>
      <c r="H19" s="2"/>
      <c r="I19" s="2"/>
    </row>
    <row r="20" spans="2:9">
      <c r="B20" s="37"/>
      <c r="C20" s="21" t="s">
        <v>117</v>
      </c>
      <c r="D20" s="2"/>
      <c r="E20" s="2"/>
      <c r="F20" s="2"/>
      <c r="G20" s="2"/>
      <c r="H20" s="2"/>
      <c r="I20" s="2"/>
    </row>
    <row r="21" spans="2:9">
      <c r="B21" s="37"/>
      <c r="C21" s="21" t="s">
        <v>118</v>
      </c>
      <c r="D21" s="2"/>
      <c r="E21" s="2"/>
      <c r="F21" s="2"/>
      <c r="G21" s="2"/>
      <c r="H21" s="2"/>
      <c r="I21" s="2"/>
    </row>
    <row r="22" spans="2:9">
      <c r="B22" s="36"/>
      <c r="C22" s="21" t="s">
        <v>119</v>
      </c>
      <c r="D22" s="2"/>
      <c r="E22" s="2"/>
      <c r="F22" s="2"/>
      <c r="G22" s="2"/>
      <c r="H22" s="2"/>
      <c r="I22" s="2"/>
    </row>
    <row r="23" spans="2:9">
      <c r="B23" s="35" t="s">
        <v>107</v>
      </c>
      <c r="C23" s="21" t="s">
        <v>108</v>
      </c>
      <c r="D23" s="2"/>
      <c r="E23" s="2"/>
      <c r="F23" s="2"/>
      <c r="G23" s="2"/>
      <c r="H23" s="2"/>
      <c r="I23" s="2"/>
    </row>
    <row r="24" spans="2:9">
      <c r="B24" s="37"/>
      <c r="C24" s="21" t="s">
        <v>109</v>
      </c>
      <c r="D24" s="2"/>
      <c r="E24" s="2"/>
      <c r="F24" s="2"/>
      <c r="G24" s="2"/>
      <c r="H24" s="2"/>
      <c r="I24" s="2"/>
    </row>
    <row r="25" spans="2:9">
      <c r="B25" s="36"/>
      <c r="C25" s="21" t="s">
        <v>110</v>
      </c>
      <c r="D25" s="2"/>
      <c r="E25" s="2"/>
      <c r="F25" s="2"/>
      <c r="G25" s="2"/>
      <c r="H25" s="2"/>
      <c r="I25" s="2"/>
    </row>
    <row r="26" spans="2:9">
      <c r="B26" s="2" t="s">
        <v>111</v>
      </c>
      <c r="C26" s="2"/>
      <c r="D26" s="2"/>
      <c r="E26" s="2"/>
      <c r="F26" s="2"/>
      <c r="G26" s="2"/>
      <c r="H26" s="2"/>
      <c r="I26" s="2"/>
    </row>
  </sheetData>
  <mergeCells count="3">
    <mergeCell ref="D2:E2"/>
    <mergeCell ref="F2:G2"/>
    <mergeCell ref="H2:I2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通信量・通話量</vt:lpstr>
      <vt:lpstr>通話料金</vt:lpstr>
      <vt:lpstr>通信料金</vt:lpstr>
      <vt:lpstr>通信料(制限解除)</vt:lpstr>
      <vt:lpstr>複数デバイス</vt:lpstr>
      <vt:lpstr>比較表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2014-06-28T06:20:19Z</dcterms:modified>
</cp:coreProperties>
</file>